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atetik\Desktop\2024 DD\Conventional DD\"/>
    </mc:Choice>
  </mc:AlternateContent>
  <xr:revisionPtr revIDLastSave="0" documentId="13_ncr:1_{C5E87C7C-D731-4D8D-8541-59A3064F1405}" xr6:coauthVersionLast="36" xr6:coauthVersionMax="36" xr10:uidLastSave="{00000000-0000-0000-0000-000000000000}"/>
  <bookViews>
    <workbookView xWindow="0" yWindow="0" windowWidth="28800" windowHeight="11325" xr2:uid="{00000000-000D-0000-FFFF-FFFF00000000}"/>
  </bookViews>
  <sheets>
    <sheet name="ANNUAL DIRECTIONAL DRILLING" sheetId="1" r:id="rId1"/>
  </sheets>
  <definedNames>
    <definedName name="_xlnm.Print_Area" localSheetId="0">'ANNUAL DIRECTIONAL DRILLING'!$A$1:$K$128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9" i="1" l="1"/>
  <c r="G108" i="1"/>
  <c r="G103" i="1"/>
  <c r="G102" i="1"/>
  <c r="G7" i="1" l="1"/>
  <c r="G72" i="1" l="1"/>
  <c r="G71" i="1"/>
  <c r="G70" i="1"/>
  <c r="G69" i="1"/>
  <c r="G68" i="1"/>
  <c r="G67" i="1"/>
  <c r="G66" i="1"/>
  <c r="G65" i="1"/>
  <c r="K64" i="1"/>
  <c r="H67" i="1" s="1"/>
  <c r="H76" i="1" s="1"/>
  <c r="G64" i="1"/>
  <c r="G15" i="1"/>
  <c r="G14" i="1"/>
  <c r="G13" i="1"/>
  <c r="G12" i="1"/>
  <c r="G11" i="1"/>
  <c r="G10" i="1"/>
  <c r="G9" i="1"/>
  <c r="G8" i="1"/>
  <c r="K7" i="1"/>
  <c r="H10" i="1" s="1"/>
  <c r="F76" i="1" l="1"/>
  <c r="F78" i="1" s="1"/>
  <c r="F19" i="1"/>
  <c r="F73" i="1"/>
  <c r="H73" i="1"/>
  <c r="H19" i="1"/>
  <c r="H16" i="1"/>
  <c r="F16" i="1"/>
  <c r="F21" i="1" l="1"/>
  <c r="F75" i="1"/>
  <c r="F18" i="1"/>
  <c r="G107" i="1" l="1"/>
  <c r="G106" i="1"/>
  <c r="G105" i="1"/>
  <c r="G104" i="1"/>
  <c r="G46" i="1"/>
  <c r="G84" i="1"/>
  <c r="G91" i="1"/>
  <c r="G90" i="1"/>
  <c r="G89" i="1"/>
  <c r="G88" i="1"/>
  <c r="G87" i="1"/>
  <c r="G86" i="1"/>
  <c r="G85" i="1"/>
  <c r="G83" i="1"/>
  <c r="G45" i="1"/>
  <c r="G32" i="1"/>
  <c r="G28" i="1"/>
  <c r="G27" i="1"/>
  <c r="G47" i="1"/>
  <c r="G110" i="1"/>
  <c r="K102" i="1"/>
  <c r="H105" i="1" s="1"/>
  <c r="H114" i="1" s="1"/>
  <c r="K83" i="1"/>
  <c r="H86" i="1" s="1"/>
  <c r="G53" i="1"/>
  <c r="G52" i="1"/>
  <c r="G51" i="1"/>
  <c r="G50" i="1"/>
  <c r="G49" i="1"/>
  <c r="G48" i="1"/>
  <c r="K45" i="1"/>
  <c r="H48" i="1" s="1"/>
  <c r="H57" i="1" s="1"/>
  <c r="G34" i="1"/>
  <c r="G33" i="1"/>
  <c r="G30" i="1"/>
  <c r="G29" i="1"/>
  <c r="G31" i="1"/>
  <c r="G26" i="1"/>
  <c r="K26" i="1"/>
  <c r="H29" i="1" s="1"/>
  <c r="H35" i="1" s="1"/>
  <c r="F114" i="1" l="1"/>
  <c r="F111" i="1"/>
  <c r="H111" i="1"/>
  <c r="F95" i="1"/>
  <c r="H95" i="1"/>
  <c r="H92" i="1"/>
  <c r="F92" i="1"/>
  <c r="F57" i="1"/>
  <c r="F59" i="1" s="1"/>
  <c r="H38" i="1"/>
  <c r="F54" i="1"/>
  <c r="H54" i="1"/>
  <c r="F35" i="1"/>
  <c r="F38" i="1"/>
  <c r="H122" i="1" l="1"/>
  <c r="F122" i="1"/>
  <c r="F119" i="1"/>
  <c r="H119" i="1"/>
  <c r="F113" i="1"/>
  <c r="F116" i="1"/>
  <c r="F97" i="1"/>
  <c r="F56" i="1"/>
  <c r="F94" i="1"/>
  <c r="F40" i="1"/>
  <c r="F37" i="1"/>
  <c r="F124" i="1" l="1"/>
  <c r="F121" i="1"/>
</calcChain>
</file>

<file path=xl/sharedStrings.xml><?xml version="1.0" encoding="utf-8"?>
<sst xmlns="http://schemas.openxmlformats.org/spreadsheetml/2006/main" count="186" uniqueCount="66">
  <si>
    <t>NAME OF THE COMPANY :</t>
  </si>
  <si>
    <t>ITEMS</t>
  </si>
  <si>
    <t>Daily Operating Rate</t>
  </si>
  <si>
    <t>8 1/2"</t>
  </si>
  <si>
    <t>6"</t>
  </si>
  <si>
    <t>TOTAL COST PER SECTION</t>
  </si>
  <si>
    <t>TOTAL COST PER SECTIONS/WELLS (weighted average)</t>
  </si>
  <si>
    <t>17 1/2"</t>
  </si>
  <si>
    <t>Total Operating Cost</t>
  </si>
  <si>
    <t>Section</t>
  </si>
  <si>
    <t>Estimated Average Operating Days</t>
  </si>
  <si>
    <t>SUMMARY</t>
  </si>
  <si>
    <t>Dumb Iron tools(LSs,Xos,Stabs., etc.) (Lumpsum)</t>
  </si>
  <si>
    <t>**Demobilization of Equipment ($/Lumpsum)</t>
  </si>
  <si>
    <t>Directional Driller x 2</t>
  </si>
  <si>
    <t>Mobilization of Crew ($/Lumpsum)</t>
  </si>
  <si>
    <t>Demobilization of Crew ($/Lumpsum)</t>
  </si>
  <si>
    <t xml:space="preserve">NOTES: </t>
  </si>
  <si>
    <t>**Demobilization of Equipment ($/Lumpsum):shall mean the removal of the used tools from pointed worksite to the Contractor’s base located in Turkey.</t>
  </si>
  <si>
    <t>LIH Prices for Dumb Iron Drilling tools (Please add other items that you will use)</t>
  </si>
  <si>
    <t>NMDC's</t>
  </si>
  <si>
    <t>Probes</t>
  </si>
  <si>
    <t>NM Stabs</t>
  </si>
  <si>
    <t>XOs</t>
  </si>
  <si>
    <t>UBH Stab</t>
  </si>
  <si>
    <t>Float Valve</t>
  </si>
  <si>
    <t>*Mobilization Equipment ($/Lumpsum): shall mean the arrival of the required tools for required hole size from Contractor’s base located in Turkey to the pointed worksite</t>
  </si>
  <si>
    <t>*Mobilization of Equipment ($/Lumpsum)</t>
  </si>
  <si>
    <t>2 x 9 ½”or 9 5/8” or equivalent PDM (as 1 +1 back up)</t>
  </si>
  <si>
    <t>2 x MWD (as 1 +1 back up)</t>
  </si>
  <si>
    <t>2 x Gamma Ray Logging Tool (as 1 +1 back up)</t>
  </si>
  <si>
    <t>2 x 8” or equivalent PDM (as 1 +1 back up)</t>
  </si>
  <si>
    <t>2 x 6 ¾” or 6 ½” or equivalent PDM (as 1 +1 back up)</t>
  </si>
  <si>
    <t>2 x 4 ¾” or equivalent PDM (as 1 +1 back up)</t>
  </si>
  <si>
    <t>TOTAL COST FOR WELLS/SECTIONS, (A1+A2+A3+A4+A5+A6) and (B1xX1+B2xX2+B3xX3+B4xX4+B5xX5+B6xX6)</t>
  </si>
  <si>
    <t>Lost in Hole for 26" per tool (B1)</t>
  </si>
  <si>
    <t>Lost in Hole for 17 1/2" per tool (B2)</t>
  </si>
  <si>
    <t>Lost in Hole for 12 1/4" per tool (B3)</t>
  </si>
  <si>
    <t>Lost in Hole for 10 5/8" per tool (B4)</t>
  </si>
  <si>
    <t>Lost in Hole for 8 1/2" per tool (B5)</t>
  </si>
  <si>
    <t>Lost in Hole for 6" per tool (B6)</t>
  </si>
  <si>
    <t>26"</t>
  </si>
  <si>
    <t>12 1/4"</t>
  </si>
  <si>
    <t>10 5/8"</t>
  </si>
  <si>
    <t>Estimated Number of Sections (X1) per year</t>
  </si>
  <si>
    <t>Estimated Number of Sections (X2) per year</t>
  </si>
  <si>
    <t>Estimated Number of Sections (X3) per year</t>
  </si>
  <si>
    <t>Estimated Number of Sections (X4) per year</t>
  </si>
  <si>
    <t>Estimated Number of Sections (X5) per year</t>
  </si>
  <si>
    <t>Estimated Number of Sections (X6) per year</t>
  </si>
  <si>
    <t>TOTAL COST FOR 70 SECTIONS (weighted average)</t>
  </si>
  <si>
    <t>TOTAL COST FOR 20 SECTIONS (weighted average)</t>
  </si>
  <si>
    <t>TOTAL COST FOR 50 SECTIONS (weighted average)</t>
  </si>
  <si>
    <t>TOTAL COST PER WELLS/SECTIONS</t>
  </si>
  <si>
    <t>TOTAL COST FOR 20 SECTIONS, A6 and B6xX6</t>
  </si>
  <si>
    <t>TOTAL COST PER SECTION (weighted average)</t>
  </si>
  <si>
    <t>TOTAL COST FOR 70 SECTIONS, A5 and B5xX5</t>
  </si>
  <si>
    <t>TOTAL COST FOR 20 SECTIONS, A4 and B4xX4</t>
  </si>
  <si>
    <t>TOTAL COST FOR 70 SECTIONS, A3 and B3xX3</t>
  </si>
  <si>
    <t>TOTAL COST FOR 50 SECTIONS, A2 and B2xX2</t>
  </si>
  <si>
    <t>TOTAL COST FOR 20 SECTIONS, A1 and B1xX1</t>
  </si>
  <si>
    <t>APPROXIMATE COST SHEET FOR CONVENTIONAL DIRECTIONAL DRILLING</t>
  </si>
  <si>
    <t>TOTAL COST FOR WELLS/SECTIONS (weighted average)                                                                    ((A1 + A2 + A3 + A4) x 95/100) + ((B1*X1 + B2*X2 + B3*X3 + B4*X4) x 5/100)</t>
  </si>
  <si>
    <t>*** "Estimated Number of Tool Sets that to be kept in Turkey" is stated in the technical specifications sheet. "Proposed Number of Tool Sets that to be kept in Turkey" shall not be more than the number of the tools estimated in the technical specifications sheet.</t>
  </si>
  <si>
    <t>**** Bidder is not allowed to add notes under commercial proposal.</t>
  </si>
  <si>
    <t xml:space="preserve">Proposed Number of Tool Sets that to be kept in Turkey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</si>
</sst>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_-[$$-409]* #,##0.00_ ;_-[$$-409]* \-#,##0.00\ ;_-[$$-409]* &quot;-&quot;??_ ;_-@_ "/>
    <numFmt numFmtId="166" formatCode="[$$-409]#,##0.00"/>
  </numFmts>
  <fonts count="15" x14ac:knownFonts="1">
    <font>
      <sz val="11"/>
      <color theme="1"/>
      <name val="Calibri"/>
      <family val="2"/>
      <scheme val="minor"/>
    </font>
    <font>
      <sz val="11"/>
      <color theme="1"/>
      <name val="Calibri"/>
      <family val="2"/>
      <charset val="162"/>
      <scheme val="minor"/>
    </font>
    <font>
      <b/>
      <sz val="11"/>
      <color theme="1"/>
      <name val="Calibri"/>
      <family val="2"/>
      <scheme val="minor"/>
    </font>
    <font>
      <b/>
      <sz val="14"/>
      <color theme="1"/>
      <name val="Calibri"/>
      <family val="2"/>
      <charset val="162"/>
      <scheme val="minor"/>
    </font>
    <font>
      <b/>
      <sz val="11"/>
      <name val="Calibri"/>
      <family val="2"/>
    </font>
    <font>
      <b/>
      <sz val="11"/>
      <color indexed="8"/>
      <name val="Calibri"/>
      <family val="2"/>
    </font>
    <font>
      <b/>
      <sz val="14"/>
      <color theme="1"/>
      <name val="Calibri"/>
      <family val="2"/>
      <scheme val="minor"/>
    </font>
    <font>
      <sz val="11"/>
      <color theme="1"/>
      <name val="Calibri"/>
      <family val="2"/>
      <charset val="162"/>
      <scheme val="minor"/>
    </font>
    <font>
      <b/>
      <sz val="11"/>
      <color theme="1"/>
      <name val="Calibri"/>
      <family val="2"/>
      <charset val="162"/>
      <scheme val="minor"/>
    </font>
    <font>
      <b/>
      <sz val="16"/>
      <color theme="1"/>
      <name val="Calibri"/>
      <family val="2"/>
      <scheme val="minor"/>
    </font>
    <font>
      <i/>
      <sz val="11"/>
      <color theme="1"/>
      <name val="Calibri"/>
      <family val="2"/>
      <scheme val="minor"/>
    </font>
    <font>
      <b/>
      <sz val="20"/>
      <color theme="1"/>
      <name val="Calibri"/>
      <family val="2"/>
      <charset val="162"/>
      <scheme val="minor"/>
    </font>
    <font>
      <b/>
      <sz val="26"/>
      <color theme="1"/>
      <name val="Calibri"/>
      <family val="2"/>
      <charset val="162"/>
      <scheme val="minor"/>
    </font>
    <font>
      <b/>
      <sz val="12"/>
      <color theme="1"/>
      <name val="Calibri"/>
      <family val="2"/>
      <charset val="162"/>
      <scheme val="minor"/>
    </font>
    <font>
      <b/>
      <i/>
      <sz val="12"/>
      <color theme="1"/>
      <name val="Calibri"/>
      <family val="2"/>
      <charset val="16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39997558519241921"/>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ashed">
        <color indexed="64"/>
      </left>
      <right/>
      <top/>
      <bottom style="thin">
        <color indexed="64"/>
      </bottom>
      <diagonal/>
    </border>
  </borders>
  <cellStyleXfs count="3">
    <xf numFmtId="0" fontId="0" fillId="0" borderId="0"/>
    <xf numFmtId="0" fontId="7" fillId="0" borderId="0"/>
    <xf numFmtId="0" fontId="1" fillId="0" borderId="0"/>
  </cellStyleXfs>
  <cellXfs count="149">
    <xf numFmtId="0" fontId="0" fillId="0" borderId="0" xfId="0"/>
    <xf numFmtId="164" fontId="0" fillId="4" borderId="15" xfId="0" applyNumberFormat="1" applyFill="1" applyBorder="1" applyAlignment="1" applyProtection="1">
      <alignment horizontal="center" vertical="center"/>
      <protection locked="0"/>
    </xf>
    <xf numFmtId="0" fontId="0" fillId="0" borderId="0" xfId="0" applyAlignment="1">
      <alignment wrapText="1"/>
    </xf>
    <xf numFmtId="164" fontId="0" fillId="4" borderId="16"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xf>
    <xf numFmtId="164" fontId="0" fillId="2" borderId="19" xfId="0" applyNumberFormat="1" applyFill="1" applyBorder="1" applyAlignment="1" applyProtection="1">
      <alignment horizontal="center" vertical="center"/>
    </xf>
    <xf numFmtId="0" fontId="6" fillId="0" borderId="0" xfId="0" applyFont="1" applyFill="1" applyBorder="1" applyAlignment="1">
      <alignment horizontal="center" vertical="center"/>
    </xf>
    <xf numFmtId="0" fontId="8" fillId="0" borderId="0" xfId="0" applyFont="1" applyAlignment="1">
      <alignment vertical="center"/>
    </xf>
    <xf numFmtId="0" fontId="0" fillId="2" borderId="29" xfId="0" applyFill="1" applyBorder="1" applyAlignment="1" applyProtection="1">
      <alignment vertical="center"/>
    </xf>
    <xf numFmtId="0" fontId="0" fillId="6" borderId="30" xfId="0" applyFill="1" applyBorder="1" applyAlignment="1" applyProtection="1">
      <alignment vertical="center" wrapText="1"/>
    </xf>
    <xf numFmtId="0" fontId="0" fillId="2" borderId="30" xfId="0" applyFill="1" applyBorder="1" applyAlignment="1" applyProtection="1">
      <alignment vertical="center" wrapText="1"/>
    </xf>
    <xf numFmtId="0" fontId="0" fillId="2" borderId="31" xfId="0" applyFill="1" applyBorder="1" applyAlignment="1" applyProtection="1">
      <alignment vertical="center"/>
    </xf>
    <xf numFmtId="165" fontId="0" fillId="0" borderId="20" xfId="0" applyNumberFormat="1" applyBorder="1"/>
    <xf numFmtId="165" fontId="0" fillId="0" borderId="33" xfId="0" applyNumberFormat="1" applyBorder="1"/>
    <xf numFmtId="165" fontId="0" fillId="0" borderId="21" xfId="0" applyNumberFormat="1" applyBorder="1"/>
    <xf numFmtId="165" fontId="0" fillId="0" borderId="34" xfId="0" applyNumberFormat="1" applyFill="1" applyBorder="1"/>
    <xf numFmtId="0" fontId="0" fillId="0" borderId="34" xfId="0" applyBorder="1"/>
    <xf numFmtId="0" fontId="2" fillId="0" borderId="0" xfId="0" applyFont="1" applyFill="1" applyBorder="1" applyAlignment="1">
      <alignment wrapText="1"/>
    </xf>
    <xf numFmtId="165" fontId="0" fillId="0" borderId="35" xfId="0" applyNumberFormat="1" applyBorder="1"/>
    <xf numFmtId="165" fontId="0" fillId="0" borderId="6" xfId="0" applyNumberFormat="1" applyBorder="1"/>
    <xf numFmtId="165" fontId="0" fillId="0" borderId="34" xfId="0" applyNumberFormat="1" applyBorder="1"/>
    <xf numFmtId="0" fontId="0" fillId="0" borderId="28" xfId="0" applyBorder="1" applyAlignment="1">
      <alignment wrapText="1"/>
    </xf>
    <xf numFmtId="165" fontId="0" fillId="6" borderId="33" xfId="0" applyNumberFormat="1" applyFill="1" applyBorder="1"/>
    <xf numFmtId="165" fontId="0" fillId="0" borderId="30" xfId="0" applyNumberFormat="1" applyBorder="1"/>
    <xf numFmtId="164" fontId="0" fillId="2" borderId="26" xfId="0" applyNumberFormat="1" applyFill="1" applyBorder="1" applyAlignment="1" applyProtection="1">
      <alignment horizontal="center" vertical="center"/>
    </xf>
    <xf numFmtId="165" fontId="0" fillId="0" borderId="7" xfId="0" applyNumberFormat="1" applyBorder="1"/>
    <xf numFmtId="165" fontId="0" fillId="6" borderId="30" xfId="0" applyNumberFormat="1" applyFill="1" applyBorder="1"/>
    <xf numFmtId="3" fontId="2" fillId="0" borderId="0" xfId="0" applyNumberFormat="1" applyFont="1" applyFill="1" applyBorder="1" applyAlignment="1" applyProtection="1">
      <alignment vertical="center"/>
      <protection locked="0"/>
    </xf>
    <xf numFmtId="0" fontId="0" fillId="0" borderId="0" xfId="0" applyFill="1" applyBorder="1"/>
    <xf numFmtId="164" fontId="0" fillId="6" borderId="16" xfId="0" applyNumberFormat="1" applyFill="1" applyBorder="1" applyAlignment="1" applyProtection="1">
      <alignment horizontal="center" vertical="center"/>
      <protection locked="0"/>
    </xf>
    <xf numFmtId="164" fontId="0" fillId="6" borderId="11" xfId="0" applyNumberFormat="1" applyFill="1" applyBorder="1" applyAlignment="1" applyProtection="1">
      <alignment horizontal="center" vertical="center"/>
    </xf>
    <xf numFmtId="0" fontId="0" fillId="0" borderId="37" xfId="0" applyBorder="1"/>
    <xf numFmtId="165" fontId="0" fillId="0" borderId="22" xfId="0" applyNumberFormat="1" applyBorder="1"/>
    <xf numFmtId="0" fontId="6" fillId="0" borderId="2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166" fontId="6" fillId="0" borderId="28" xfId="0" applyNumberFormat="1" applyFont="1" applyFill="1" applyBorder="1" applyAlignment="1">
      <alignment horizontal="center" vertical="center"/>
    </xf>
    <xf numFmtId="166" fontId="6" fillId="0" borderId="0" xfId="0" applyNumberFormat="1" applyFont="1" applyFill="1" applyBorder="1" applyAlignment="1">
      <alignment horizontal="center" vertical="center"/>
    </xf>
    <xf numFmtId="166" fontId="6" fillId="0" borderId="27" xfId="0" applyNumberFormat="1" applyFont="1" applyFill="1" applyBorder="1" applyAlignment="1">
      <alignment horizontal="center" vertical="center"/>
    </xf>
    <xf numFmtId="166" fontId="6" fillId="0" borderId="2" xfId="0" applyNumberFormat="1" applyFont="1" applyFill="1" applyBorder="1" applyAlignment="1">
      <alignment horizontal="center" vertical="center"/>
    </xf>
    <xf numFmtId="0" fontId="5" fillId="0" borderId="28" xfId="0" applyFont="1" applyFill="1" applyBorder="1" applyAlignment="1" applyProtection="1">
      <alignment vertical="center" textRotation="90" wrapText="1"/>
    </xf>
    <xf numFmtId="0" fontId="0" fillId="0" borderId="0" xfId="0" applyBorder="1"/>
    <xf numFmtId="0" fontId="2" fillId="0" borderId="27" xfId="0" applyFont="1" applyFill="1" applyBorder="1" applyAlignment="1">
      <alignment wrapText="1"/>
    </xf>
    <xf numFmtId="0" fontId="0" fillId="0" borderId="27" xfId="0" applyBorder="1"/>
    <xf numFmtId="0" fontId="0" fillId="0" borderId="28" xfId="0" applyBorder="1"/>
    <xf numFmtId="0" fontId="0" fillId="0" borderId="28" xfId="0" applyFill="1" applyBorder="1"/>
    <xf numFmtId="0" fontId="8" fillId="0" borderId="0" xfId="0" applyFont="1" applyBorder="1"/>
    <xf numFmtId="0" fontId="1" fillId="0" borderId="0" xfId="2" applyBorder="1"/>
    <xf numFmtId="0" fontId="0" fillId="0" borderId="17" xfId="0" applyBorder="1"/>
    <xf numFmtId="0" fontId="0" fillId="0" borderId="39" xfId="0" applyBorder="1"/>
    <xf numFmtId="0" fontId="0" fillId="0" borderId="18" xfId="0" applyBorder="1"/>
    <xf numFmtId="0" fontId="0" fillId="2" borderId="40" xfId="0" applyFill="1" applyBorder="1" applyAlignment="1" applyProtection="1">
      <alignment vertical="center"/>
    </xf>
    <xf numFmtId="0" fontId="11" fillId="0" borderId="1" xfId="0" applyFont="1" applyBorder="1" applyAlignment="1">
      <alignment horizontal="right"/>
    </xf>
    <xf numFmtId="0" fontId="11" fillId="0" borderId="2" xfId="0" applyFont="1" applyBorder="1" applyAlignment="1">
      <alignment horizontal="right"/>
    </xf>
    <xf numFmtId="0" fontId="11" fillId="0" borderId="3" xfId="0" applyFont="1" applyBorder="1" applyAlignment="1">
      <alignment horizontal="right"/>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165" fontId="0" fillId="6" borderId="5" xfId="0" applyNumberFormat="1" applyFill="1" applyBorder="1" applyAlignment="1">
      <alignment horizontal="center" vertical="center"/>
    </xf>
    <xf numFmtId="165" fontId="0" fillId="6" borderId="12" xfId="0" applyNumberFormat="1" applyFill="1" applyBorder="1" applyAlignment="1">
      <alignment horizontal="center" vertical="center"/>
    </xf>
    <xf numFmtId="165" fontId="0" fillId="6" borderId="14" xfId="0" applyNumberFormat="1" applyFill="1" applyBorder="1" applyAlignment="1">
      <alignment horizontal="center" vertical="center"/>
    </xf>
    <xf numFmtId="0" fontId="6" fillId="2" borderId="5" xfId="0" applyFont="1" applyFill="1" applyBorder="1" applyAlignment="1">
      <alignment horizontal="center" vertical="center"/>
    </xf>
    <xf numFmtId="0" fontId="6" fillId="2" borderId="14" xfId="0" applyFont="1" applyFill="1" applyBorder="1" applyAlignment="1">
      <alignment horizontal="center" vertical="center"/>
    </xf>
    <xf numFmtId="166" fontId="6" fillId="5" borderId="8"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17" xfId="0" applyNumberFormat="1" applyFont="1" applyFill="1" applyBorder="1" applyAlignment="1">
      <alignment horizontal="center" vertical="center"/>
    </xf>
    <xf numFmtId="166" fontId="6" fillId="5" borderId="18" xfId="0" applyNumberFormat="1" applyFont="1" applyFill="1" applyBorder="1" applyAlignment="1">
      <alignment horizontal="center" vertical="center"/>
    </xf>
    <xf numFmtId="166" fontId="6" fillId="5" borderId="5" xfId="0" applyNumberFormat="1" applyFont="1" applyFill="1" applyBorder="1" applyAlignment="1">
      <alignment horizontal="center" vertical="center"/>
    </xf>
    <xf numFmtId="166" fontId="6" fillId="5" borderId="14" xfId="0" applyNumberFormat="1" applyFont="1" applyFill="1" applyBorder="1" applyAlignment="1">
      <alignment horizontal="center" vertical="center"/>
    </xf>
    <xf numFmtId="166" fontId="6" fillId="6" borderId="1" xfId="0" applyNumberFormat="1" applyFont="1" applyFill="1" applyBorder="1" applyAlignment="1">
      <alignment horizontal="center" vertical="center"/>
    </xf>
    <xf numFmtId="166" fontId="6" fillId="6" borderId="2" xfId="0" applyNumberFormat="1" applyFont="1" applyFill="1" applyBorder="1" applyAlignment="1">
      <alignment horizontal="center" vertical="center"/>
    </xf>
    <xf numFmtId="166" fontId="6" fillId="6" borderId="3" xfId="0" applyNumberFormat="1" applyFont="1" applyFill="1" applyBorder="1" applyAlignment="1">
      <alignment horizontal="center" vertical="center"/>
    </xf>
    <xf numFmtId="0" fontId="2" fillId="2" borderId="4"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6" borderId="8" xfId="0" applyFont="1" applyFill="1" applyBorder="1" applyAlignment="1" applyProtection="1">
      <alignment horizontal="center" vertical="center" wrapText="1"/>
    </xf>
    <xf numFmtId="0" fontId="2" fillId="6" borderId="32"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28"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2" fillId="6" borderId="27"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3" fontId="2" fillId="4" borderId="5" xfId="0" applyNumberFormat="1" applyFont="1" applyFill="1" applyBorder="1" applyAlignment="1" applyProtection="1">
      <alignment horizontal="center" vertical="center"/>
      <protection locked="0"/>
    </xf>
    <xf numFmtId="3" fontId="2" fillId="4" borderId="12"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 fillId="2" borderId="38" xfId="0" applyFont="1" applyFill="1" applyBorder="1" applyAlignment="1">
      <alignment horizontal="center" vertical="center" wrapText="1"/>
    </xf>
    <xf numFmtId="0" fontId="10" fillId="0" borderId="36" xfId="0" applyFont="1" applyBorder="1" applyAlignment="1">
      <alignment horizontal="left"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2" borderId="4"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textRotation="90" wrapText="1"/>
    </xf>
    <xf numFmtId="0" fontId="5" fillId="2" borderId="12" xfId="0" applyFont="1" applyFill="1" applyBorder="1" applyAlignment="1" applyProtection="1">
      <alignment horizontal="center" vertical="center" textRotation="90" wrapText="1"/>
    </xf>
    <xf numFmtId="0" fontId="5" fillId="2" borderId="5" xfId="0" applyFont="1" applyFill="1" applyBorder="1" applyAlignment="1" applyProtection="1">
      <alignment horizontal="center" vertical="center" wrapText="1" readingOrder="1"/>
    </xf>
    <xf numFmtId="0" fontId="5" fillId="2" borderId="12" xfId="0" applyFont="1" applyFill="1" applyBorder="1" applyAlignment="1" applyProtection="1">
      <alignment horizontal="center" vertical="center" wrapText="1" readingOrder="1"/>
    </xf>
    <xf numFmtId="0" fontId="2" fillId="3" borderId="5"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3" fillId="7" borderId="44" xfId="0" applyFont="1" applyFill="1" applyBorder="1" applyAlignment="1">
      <alignment horizontal="left"/>
    </xf>
    <xf numFmtId="0" fontId="13" fillId="7" borderId="29" xfId="0" applyFont="1" applyFill="1" applyBorder="1" applyAlignment="1">
      <alignment horizontal="left"/>
    </xf>
    <xf numFmtId="0" fontId="14" fillId="0" borderId="41" xfId="0" applyFont="1" applyBorder="1" applyAlignment="1">
      <alignment horizontal="left" vertical="center" wrapText="1"/>
    </xf>
    <xf numFmtId="0" fontId="14" fillId="0" borderId="31" xfId="0" applyFont="1" applyBorder="1" applyAlignment="1">
      <alignment horizontal="left" vertical="center" wrapText="1"/>
    </xf>
    <xf numFmtId="0" fontId="14" fillId="0" borderId="42" xfId="0" applyFont="1" applyBorder="1" applyAlignment="1">
      <alignment horizontal="left" vertical="center" wrapText="1"/>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43" xfId="0" applyFont="1" applyBorder="1" applyAlignment="1">
      <alignment horizontal="left" vertical="center" wrapText="1"/>
    </xf>
    <xf numFmtId="0" fontId="14" fillId="0" borderId="36" xfId="0" applyFont="1" applyBorder="1" applyAlignment="1">
      <alignment horizontal="left" vertical="center" wrapText="1"/>
    </xf>
    <xf numFmtId="0" fontId="5" fillId="2" borderId="14" xfId="0" applyFont="1" applyFill="1" applyBorder="1" applyAlignment="1" applyProtection="1">
      <alignment horizontal="center" vertical="center" textRotation="90" wrapText="1"/>
    </xf>
    <xf numFmtId="3" fontId="2" fillId="4" borderId="14" xfId="0" applyNumberFormat="1"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wrapText="1" readingOrder="1"/>
    </xf>
    <xf numFmtId="0" fontId="2" fillId="3" borderId="14" xfId="0" applyFont="1" applyFill="1" applyBorder="1" applyAlignment="1" applyProtection="1">
      <alignment horizontal="center" vertical="center" wrapText="1"/>
    </xf>
  </cellXfs>
  <cellStyles count="3">
    <cellStyle name="Normal" xfId="0" builtinId="0"/>
    <cellStyle name="Normal 2" xfId="2" xr:uid="{00000000-0005-0000-0000-000001000000}"/>
    <cellStyle name="Normal 2 2" xfId="1" xr:uid="{00000000-0005-0000-0000-000002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1"/>
  <sheetViews>
    <sheetView tabSelected="1" view="pageLayout" topLeftCell="A10" zoomScale="80" zoomScaleNormal="85" zoomScaleSheetLayoutView="85" zoomScalePageLayoutView="80" workbookViewId="0">
      <selection activeCell="F8" sqref="F8"/>
    </sheetView>
  </sheetViews>
  <sheetFormatPr defaultColWidth="8.85546875" defaultRowHeight="15" x14ac:dyDescent="0.25"/>
  <cols>
    <col min="2" max="2" width="17.140625" customWidth="1"/>
    <col min="3" max="3" width="13" customWidth="1"/>
    <col min="4" max="4" width="14.42578125" customWidth="1"/>
    <col min="5" max="5" width="78.7109375" customWidth="1"/>
    <col min="6" max="6" width="15.140625" customWidth="1"/>
    <col min="7" max="7" width="14.140625" bestFit="1" customWidth="1"/>
    <col min="8" max="8" width="25.7109375" customWidth="1"/>
    <col min="9" max="9" width="10.7109375" bestFit="1" customWidth="1"/>
    <col min="10" max="10" width="12" bestFit="1" customWidth="1"/>
    <col min="11" max="11" width="13.140625" bestFit="1" customWidth="1"/>
  </cols>
  <sheetData>
    <row r="1" spans="1:11" ht="31.5" customHeight="1" thickBot="1" x14ac:dyDescent="0.3">
      <c r="A1" s="107" t="s">
        <v>61</v>
      </c>
      <c r="B1" s="108"/>
      <c r="C1" s="108"/>
      <c r="D1" s="108"/>
      <c r="E1" s="108"/>
      <c r="F1" s="108"/>
      <c r="G1" s="108"/>
      <c r="H1" s="108"/>
      <c r="I1" s="108"/>
      <c r="J1" s="108"/>
      <c r="K1" s="109"/>
    </row>
    <row r="2" spans="1:11" ht="27" thickBot="1" x14ac:dyDescent="0.45">
      <c r="A2" s="53" t="s">
        <v>0</v>
      </c>
      <c r="B2" s="54"/>
      <c r="C2" s="54"/>
      <c r="D2" s="55"/>
      <c r="E2" s="56"/>
      <c r="F2" s="57"/>
      <c r="G2" s="57"/>
      <c r="H2" s="57"/>
      <c r="I2" s="57"/>
      <c r="J2" s="57"/>
      <c r="K2" s="58"/>
    </row>
    <row r="3" spans="1:11" ht="9.75" customHeight="1" thickBot="1" x14ac:dyDescent="0.45">
      <c r="A3" s="59"/>
      <c r="B3" s="60"/>
      <c r="C3" s="60"/>
      <c r="D3" s="60"/>
      <c r="E3" s="60"/>
      <c r="F3" s="60"/>
      <c r="G3" s="60"/>
      <c r="H3" s="60"/>
      <c r="I3" s="60"/>
      <c r="J3" s="60"/>
      <c r="K3" s="61"/>
    </row>
    <row r="4" spans="1:11" ht="15" customHeight="1" x14ac:dyDescent="0.25">
      <c r="A4" s="115" t="s">
        <v>9</v>
      </c>
      <c r="B4" s="76" t="s">
        <v>65</v>
      </c>
      <c r="C4" s="79" t="s">
        <v>44</v>
      </c>
      <c r="D4" s="82" t="s">
        <v>10</v>
      </c>
      <c r="E4" s="85" t="s">
        <v>1</v>
      </c>
      <c r="F4" s="99" t="s">
        <v>2</v>
      </c>
      <c r="G4" s="102" t="s">
        <v>8</v>
      </c>
      <c r="H4" s="88" t="s">
        <v>35</v>
      </c>
      <c r="I4" s="91" t="s">
        <v>19</v>
      </c>
      <c r="J4" s="92"/>
      <c r="K4" s="93"/>
    </row>
    <row r="5" spans="1:11" ht="14.45" customHeight="1" x14ac:dyDescent="0.25">
      <c r="A5" s="116"/>
      <c r="B5" s="77"/>
      <c r="C5" s="80"/>
      <c r="D5" s="83"/>
      <c r="E5" s="86"/>
      <c r="F5" s="100"/>
      <c r="G5" s="103"/>
      <c r="H5" s="89"/>
      <c r="I5" s="94"/>
      <c r="J5" s="95"/>
      <c r="K5" s="96"/>
    </row>
    <row r="6" spans="1:11" ht="43.15" customHeight="1" thickBot="1" x14ac:dyDescent="0.3">
      <c r="A6" s="117"/>
      <c r="B6" s="78"/>
      <c r="C6" s="81"/>
      <c r="D6" s="84"/>
      <c r="E6" s="87"/>
      <c r="F6" s="101"/>
      <c r="G6" s="104"/>
      <c r="H6" s="90"/>
      <c r="I6" s="97"/>
      <c r="J6" s="95"/>
      <c r="K6" s="98"/>
    </row>
    <row r="7" spans="1:11" s="2" customFormat="1" ht="16.149999999999999" customHeight="1" x14ac:dyDescent="0.25">
      <c r="A7" s="118" t="s">
        <v>41</v>
      </c>
      <c r="B7" s="105"/>
      <c r="C7" s="120">
        <v>20</v>
      </c>
      <c r="D7" s="122">
        <v>15</v>
      </c>
      <c r="E7" s="8" t="s">
        <v>28</v>
      </c>
      <c r="F7" s="1"/>
      <c r="G7" s="5">
        <f>F7*D7*C7</f>
        <v>0</v>
      </c>
      <c r="H7" s="18">
        <v>0</v>
      </c>
      <c r="I7" s="19" t="s">
        <v>20</v>
      </c>
      <c r="J7" s="12">
        <v>0</v>
      </c>
      <c r="K7" s="62">
        <f>SUM(J7:J15)</f>
        <v>0</v>
      </c>
    </row>
    <row r="8" spans="1:11" s="2" customFormat="1" x14ac:dyDescent="0.25">
      <c r="A8" s="119"/>
      <c r="B8" s="106"/>
      <c r="C8" s="121"/>
      <c r="D8" s="123"/>
      <c r="E8" s="8" t="s">
        <v>29</v>
      </c>
      <c r="F8" s="3"/>
      <c r="G8" s="4">
        <f>F8*C7*D7</f>
        <v>0</v>
      </c>
      <c r="H8" s="13">
        <v>0</v>
      </c>
      <c r="I8" s="20" t="s">
        <v>21</v>
      </c>
      <c r="J8" s="14">
        <v>0</v>
      </c>
      <c r="K8" s="63"/>
    </row>
    <row r="9" spans="1:11" s="2" customFormat="1" x14ac:dyDescent="0.25">
      <c r="A9" s="119"/>
      <c r="B9" s="106"/>
      <c r="C9" s="121"/>
      <c r="D9" s="123"/>
      <c r="E9" s="8" t="s">
        <v>30</v>
      </c>
      <c r="F9" s="3"/>
      <c r="G9" s="4">
        <f>F9*C7*D7</f>
        <v>0</v>
      </c>
      <c r="H9" s="13">
        <v>0</v>
      </c>
      <c r="I9" s="15" t="s">
        <v>22</v>
      </c>
      <c r="J9" s="14">
        <v>0</v>
      </c>
      <c r="K9" s="63"/>
    </row>
    <row r="10" spans="1:11" s="2" customFormat="1" x14ac:dyDescent="0.25">
      <c r="A10" s="119"/>
      <c r="B10" s="106"/>
      <c r="C10" s="121"/>
      <c r="D10" s="123"/>
      <c r="E10" s="9" t="s">
        <v>12</v>
      </c>
      <c r="F10" s="29"/>
      <c r="G10" s="30">
        <f>F10*D7*C7</f>
        <v>0</v>
      </c>
      <c r="H10" s="22">
        <f>K7</f>
        <v>0</v>
      </c>
      <c r="I10" s="15" t="s">
        <v>23</v>
      </c>
      <c r="J10" s="14">
        <v>0</v>
      </c>
      <c r="K10" s="63"/>
    </row>
    <row r="11" spans="1:11" s="2" customFormat="1" x14ac:dyDescent="0.25">
      <c r="A11" s="119"/>
      <c r="B11" s="106"/>
      <c r="C11" s="121"/>
      <c r="D11" s="123"/>
      <c r="E11" s="8" t="s">
        <v>27</v>
      </c>
      <c r="F11" s="3"/>
      <c r="G11" s="4">
        <f>F11*C7</f>
        <v>0</v>
      </c>
      <c r="H11" s="13"/>
      <c r="I11" s="16" t="s">
        <v>24</v>
      </c>
      <c r="J11" s="14">
        <v>0</v>
      </c>
      <c r="K11" s="63"/>
    </row>
    <row r="12" spans="1:11" s="2" customFormat="1" x14ac:dyDescent="0.25">
      <c r="A12" s="119"/>
      <c r="B12" s="106"/>
      <c r="C12" s="121"/>
      <c r="D12" s="123"/>
      <c r="E12" s="10" t="s">
        <v>13</v>
      </c>
      <c r="F12" s="3"/>
      <c r="G12" s="4">
        <f>F12*C7</f>
        <v>0</v>
      </c>
      <c r="H12" s="13"/>
      <c r="I12" s="16" t="s">
        <v>25</v>
      </c>
      <c r="J12" s="14">
        <v>0</v>
      </c>
      <c r="K12" s="63"/>
    </row>
    <row r="13" spans="1:11" s="2" customFormat="1" x14ac:dyDescent="0.25">
      <c r="A13" s="119"/>
      <c r="B13" s="106"/>
      <c r="C13" s="121"/>
      <c r="D13" s="123"/>
      <c r="E13" s="10" t="s">
        <v>14</v>
      </c>
      <c r="F13" s="3"/>
      <c r="G13" s="4">
        <f>F13*C7*D7*2</f>
        <v>0</v>
      </c>
      <c r="H13" s="13"/>
      <c r="I13" s="21"/>
      <c r="J13" s="14"/>
      <c r="K13" s="63"/>
    </row>
    <row r="14" spans="1:11" s="2" customFormat="1" x14ac:dyDescent="0.25">
      <c r="A14" s="119"/>
      <c r="B14" s="106"/>
      <c r="C14" s="121"/>
      <c r="D14" s="123"/>
      <c r="E14" s="11" t="s">
        <v>15</v>
      </c>
      <c r="F14" s="3"/>
      <c r="G14" s="4">
        <f>F14*C7</f>
        <v>0</v>
      </c>
      <c r="H14" s="13"/>
      <c r="I14" s="16"/>
      <c r="J14" s="14"/>
      <c r="K14" s="63"/>
    </row>
    <row r="15" spans="1:11" s="2" customFormat="1" ht="15.75" thickBot="1" x14ac:dyDescent="0.3">
      <c r="A15" s="145"/>
      <c r="B15" s="146"/>
      <c r="C15" s="147"/>
      <c r="D15" s="148"/>
      <c r="E15" s="52" t="s">
        <v>16</v>
      </c>
      <c r="F15" s="3"/>
      <c r="G15" s="4">
        <f>F15*C7</f>
        <v>0</v>
      </c>
      <c r="H15" s="14"/>
      <c r="I15" s="31"/>
      <c r="J15" s="32"/>
      <c r="K15" s="64"/>
    </row>
    <row r="16" spans="1:11" ht="14.45" customHeight="1" x14ac:dyDescent="0.25">
      <c r="A16" s="41"/>
      <c r="B16" s="27"/>
      <c r="C16" s="42"/>
      <c r="D16" s="42"/>
      <c r="E16" s="65" t="s">
        <v>5</v>
      </c>
      <c r="F16" s="67">
        <f>SUM(G7:G15)/C7</f>
        <v>0</v>
      </c>
      <c r="G16" s="68"/>
      <c r="H16" s="71">
        <f>SUM(H7:H15)</f>
        <v>0</v>
      </c>
      <c r="I16" s="17"/>
      <c r="J16" s="17"/>
      <c r="K16" s="43"/>
    </row>
    <row r="17" spans="1:11" ht="14.45" customHeight="1" thickBot="1" x14ac:dyDescent="0.3">
      <c r="A17" s="41"/>
      <c r="B17" s="27"/>
      <c r="C17" s="42"/>
      <c r="D17" s="42"/>
      <c r="E17" s="66"/>
      <c r="F17" s="69"/>
      <c r="G17" s="70"/>
      <c r="H17" s="72"/>
      <c r="I17" s="17"/>
      <c r="J17" s="17"/>
      <c r="K17" s="43"/>
    </row>
    <row r="18" spans="1:11" ht="19.5" thickBot="1" x14ac:dyDescent="0.3">
      <c r="A18" s="41"/>
      <c r="B18" s="27"/>
      <c r="C18" s="42"/>
      <c r="D18" s="42"/>
      <c r="E18" s="33" t="s">
        <v>55</v>
      </c>
      <c r="F18" s="73">
        <f>F16*0.95+H16*0.05</f>
        <v>0</v>
      </c>
      <c r="G18" s="74"/>
      <c r="H18" s="75"/>
      <c r="I18" s="42"/>
      <c r="J18" s="42"/>
      <c r="K18" s="44"/>
    </row>
    <row r="19" spans="1:11" ht="14.45" customHeight="1" x14ac:dyDescent="0.25">
      <c r="A19" s="45"/>
      <c r="B19" s="42"/>
      <c r="C19" s="42"/>
      <c r="D19" s="42"/>
      <c r="E19" s="65" t="s">
        <v>60</v>
      </c>
      <c r="F19" s="67">
        <f>SUM(G7:G15)</f>
        <v>0</v>
      </c>
      <c r="G19" s="68"/>
      <c r="H19" s="71">
        <f>SUM(H7:H15)*C7</f>
        <v>0</v>
      </c>
      <c r="I19" s="42"/>
      <c r="J19" s="42"/>
      <c r="K19" s="44"/>
    </row>
    <row r="20" spans="1:11" ht="14.45" customHeight="1" thickBot="1" x14ac:dyDescent="0.3">
      <c r="A20" s="45"/>
      <c r="B20" s="42"/>
      <c r="C20" s="42"/>
      <c r="D20" s="42"/>
      <c r="E20" s="66"/>
      <c r="F20" s="69"/>
      <c r="G20" s="70"/>
      <c r="H20" s="72"/>
      <c r="I20" s="42"/>
      <c r="J20" s="42"/>
      <c r="K20" s="44"/>
    </row>
    <row r="21" spans="1:11" ht="19.5" thickBot="1" x14ac:dyDescent="0.3">
      <c r="A21" s="45"/>
      <c r="B21" s="42"/>
      <c r="C21" s="42"/>
      <c r="D21" s="42"/>
      <c r="E21" s="34" t="s">
        <v>51</v>
      </c>
      <c r="F21" s="73">
        <f>F19*0.95+H19*0.05</f>
        <v>0</v>
      </c>
      <c r="G21" s="74"/>
      <c r="H21" s="75"/>
      <c r="I21" s="42"/>
      <c r="J21" s="42"/>
      <c r="K21" s="44"/>
    </row>
    <row r="22" spans="1:11" ht="19.5" thickBot="1" x14ac:dyDescent="0.3">
      <c r="A22" s="45"/>
      <c r="B22" s="42"/>
      <c r="C22" s="42"/>
      <c r="D22" s="42"/>
      <c r="E22" s="6"/>
      <c r="F22" s="40"/>
      <c r="G22" s="40"/>
      <c r="H22" s="40"/>
      <c r="I22" s="42"/>
      <c r="J22" s="42"/>
      <c r="K22" s="44"/>
    </row>
    <row r="23" spans="1:11" ht="14.45" customHeight="1" x14ac:dyDescent="0.25">
      <c r="A23" s="115" t="s">
        <v>9</v>
      </c>
      <c r="B23" s="76" t="s">
        <v>65</v>
      </c>
      <c r="C23" s="79" t="s">
        <v>45</v>
      </c>
      <c r="D23" s="82" t="s">
        <v>10</v>
      </c>
      <c r="E23" s="85" t="s">
        <v>1</v>
      </c>
      <c r="F23" s="99" t="s">
        <v>2</v>
      </c>
      <c r="G23" s="102" t="s">
        <v>8</v>
      </c>
      <c r="H23" s="110" t="s">
        <v>36</v>
      </c>
      <c r="I23" s="91" t="s">
        <v>19</v>
      </c>
      <c r="J23" s="92"/>
      <c r="K23" s="93"/>
    </row>
    <row r="24" spans="1:11" ht="14.45" customHeight="1" x14ac:dyDescent="0.25">
      <c r="A24" s="116"/>
      <c r="B24" s="77"/>
      <c r="C24" s="80"/>
      <c r="D24" s="83"/>
      <c r="E24" s="86"/>
      <c r="F24" s="100"/>
      <c r="G24" s="103"/>
      <c r="H24" s="89"/>
      <c r="I24" s="94"/>
      <c r="J24" s="95"/>
      <c r="K24" s="96"/>
    </row>
    <row r="25" spans="1:11" ht="31.15" customHeight="1" thickBot="1" x14ac:dyDescent="0.3">
      <c r="A25" s="117"/>
      <c r="B25" s="78"/>
      <c r="C25" s="81"/>
      <c r="D25" s="84"/>
      <c r="E25" s="87"/>
      <c r="F25" s="101"/>
      <c r="G25" s="104"/>
      <c r="H25" s="90"/>
      <c r="I25" s="97"/>
      <c r="J25" s="95"/>
      <c r="K25" s="98"/>
    </row>
    <row r="26" spans="1:11" ht="14.45" customHeight="1" x14ac:dyDescent="0.25">
      <c r="A26" s="118" t="s">
        <v>7</v>
      </c>
      <c r="B26" s="105"/>
      <c r="C26" s="120">
        <v>50</v>
      </c>
      <c r="D26" s="122">
        <v>15</v>
      </c>
      <c r="E26" s="8" t="s">
        <v>28</v>
      </c>
      <c r="F26" s="1"/>
      <c r="G26" s="5">
        <f>F26*D26*C26</f>
        <v>0</v>
      </c>
      <c r="H26" s="18">
        <v>0</v>
      </c>
      <c r="I26" s="19" t="s">
        <v>20</v>
      </c>
      <c r="J26" s="12">
        <v>0</v>
      </c>
      <c r="K26" s="62">
        <f>SUM(J26:J34)</f>
        <v>0</v>
      </c>
    </row>
    <row r="27" spans="1:11" ht="14.45" customHeight="1" x14ac:dyDescent="0.25">
      <c r="A27" s="119"/>
      <c r="B27" s="106"/>
      <c r="C27" s="121"/>
      <c r="D27" s="123"/>
      <c r="E27" s="8" t="s">
        <v>29</v>
      </c>
      <c r="F27" s="3"/>
      <c r="G27" s="4">
        <f>F27*C26*D26</f>
        <v>0</v>
      </c>
      <c r="H27" s="13">
        <v>0</v>
      </c>
      <c r="I27" s="20" t="s">
        <v>21</v>
      </c>
      <c r="J27" s="14">
        <v>0</v>
      </c>
      <c r="K27" s="63"/>
    </row>
    <row r="28" spans="1:11" x14ac:dyDescent="0.25">
      <c r="A28" s="119"/>
      <c r="B28" s="106"/>
      <c r="C28" s="121"/>
      <c r="D28" s="123"/>
      <c r="E28" s="8" t="s">
        <v>30</v>
      </c>
      <c r="F28" s="3"/>
      <c r="G28" s="4">
        <f>F28*C26*D26</f>
        <v>0</v>
      </c>
      <c r="H28" s="13">
        <v>0</v>
      </c>
      <c r="I28" s="15" t="s">
        <v>22</v>
      </c>
      <c r="J28" s="14">
        <v>0</v>
      </c>
      <c r="K28" s="63"/>
    </row>
    <row r="29" spans="1:11" x14ac:dyDescent="0.25">
      <c r="A29" s="119"/>
      <c r="B29" s="106"/>
      <c r="C29" s="121"/>
      <c r="D29" s="123"/>
      <c r="E29" s="9" t="s">
        <v>12</v>
      </c>
      <c r="F29" s="29"/>
      <c r="G29" s="30">
        <f>F29*D26*C26</f>
        <v>0</v>
      </c>
      <c r="H29" s="22">
        <f>K26</f>
        <v>0</v>
      </c>
      <c r="I29" s="15" t="s">
        <v>23</v>
      </c>
      <c r="J29" s="14">
        <v>0</v>
      </c>
      <c r="K29" s="63"/>
    </row>
    <row r="30" spans="1:11" x14ac:dyDescent="0.25">
      <c r="A30" s="119"/>
      <c r="B30" s="106"/>
      <c r="C30" s="121"/>
      <c r="D30" s="123"/>
      <c r="E30" s="8" t="s">
        <v>27</v>
      </c>
      <c r="F30" s="3"/>
      <c r="G30" s="4">
        <f>F30*C26</f>
        <v>0</v>
      </c>
      <c r="H30" s="13"/>
      <c r="I30" s="16" t="s">
        <v>24</v>
      </c>
      <c r="J30" s="14">
        <v>0</v>
      </c>
      <c r="K30" s="63"/>
    </row>
    <row r="31" spans="1:11" x14ac:dyDescent="0.25">
      <c r="A31" s="119"/>
      <c r="B31" s="106"/>
      <c r="C31" s="121"/>
      <c r="D31" s="123"/>
      <c r="E31" s="10" t="s">
        <v>13</v>
      </c>
      <c r="F31" s="3"/>
      <c r="G31" s="4">
        <f>F31*C26</f>
        <v>0</v>
      </c>
      <c r="H31" s="13"/>
      <c r="I31" s="16" t="s">
        <v>25</v>
      </c>
      <c r="J31" s="14">
        <v>0</v>
      </c>
      <c r="K31" s="63"/>
    </row>
    <row r="32" spans="1:11" x14ac:dyDescent="0.25">
      <c r="A32" s="119"/>
      <c r="B32" s="106"/>
      <c r="C32" s="121"/>
      <c r="D32" s="123"/>
      <c r="E32" s="10" t="s">
        <v>14</v>
      </c>
      <c r="F32" s="3"/>
      <c r="G32" s="4">
        <f>F32*C26*D26*2</f>
        <v>0</v>
      </c>
      <c r="H32" s="13"/>
      <c r="I32" s="21"/>
      <c r="J32" s="14"/>
      <c r="K32" s="63"/>
    </row>
    <row r="33" spans="1:11" ht="14.45" customHeight="1" x14ac:dyDescent="0.25">
      <c r="A33" s="119"/>
      <c r="B33" s="106"/>
      <c r="C33" s="121"/>
      <c r="D33" s="123"/>
      <c r="E33" s="11" t="s">
        <v>15</v>
      </c>
      <c r="F33" s="3"/>
      <c r="G33" s="4">
        <f>F33*C26</f>
        <v>0</v>
      </c>
      <c r="H33" s="13"/>
      <c r="I33" s="16"/>
      <c r="J33" s="14"/>
      <c r="K33" s="63"/>
    </row>
    <row r="34" spans="1:11" ht="15" customHeight="1" thickBot="1" x14ac:dyDescent="0.3">
      <c r="A34" s="145"/>
      <c r="B34" s="146"/>
      <c r="C34" s="147"/>
      <c r="D34" s="148"/>
      <c r="E34" s="11" t="s">
        <v>16</v>
      </c>
      <c r="F34" s="3"/>
      <c r="G34" s="4">
        <f>F34*C26</f>
        <v>0</v>
      </c>
      <c r="H34" s="13"/>
      <c r="I34" s="31"/>
      <c r="J34" s="32"/>
      <c r="K34" s="64"/>
    </row>
    <row r="35" spans="1:11" ht="15" customHeight="1" x14ac:dyDescent="0.25">
      <c r="A35" s="41"/>
      <c r="B35" s="27"/>
      <c r="C35" s="42"/>
      <c r="D35" s="42"/>
      <c r="E35" s="65" t="s">
        <v>5</v>
      </c>
      <c r="F35" s="67">
        <f>SUM(G26:G34)/C26</f>
        <v>0</v>
      </c>
      <c r="G35" s="68"/>
      <c r="H35" s="71">
        <f>SUM(H26:H34)</f>
        <v>0</v>
      </c>
      <c r="I35" s="17"/>
      <c r="J35" s="17"/>
      <c r="K35" s="43"/>
    </row>
    <row r="36" spans="1:11" ht="21" customHeight="1" thickBot="1" x14ac:dyDescent="0.3">
      <c r="A36" s="41"/>
      <c r="B36" s="27"/>
      <c r="C36" s="42"/>
      <c r="D36" s="42"/>
      <c r="E36" s="66"/>
      <c r="F36" s="69"/>
      <c r="G36" s="70"/>
      <c r="H36" s="72"/>
      <c r="I36" s="17"/>
      <c r="J36" s="17"/>
      <c r="K36" s="43"/>
    </row>
    <row r="37" spans="1:11" ht="19.5" thickBot="1" x14ac:dyDescent="0.3">
      <c r="A37" s="41"/>
      <c r="B37" s="27"/>
      <c r="C37" s="42"/>
      <c r="D37" s="42"/>
      <c r="E37" s="33" t="s">
        <v>55</v>
      </c>
      <c r="F37" s="73">
        <f>F35*0.95+H35*0.05</f>
        <v>0</v>
      </c>
      <c r="G37" s="74"/>
      <c r="H37" s="75"/>
      <c r="I37" s="42"/>
      <c r="J37" s="42"/>
      <c r="K37" s="44"/>
    </row>
    <row r="38" spans="1:11" ht="15" customHeight="1" x14ac:dyDescent="0.25">
      <c r="A38" s="45"/>
      <c r="B38" s="42"/>
      <c r="C38" s="42"/>
      <c r="D38" s="42"/>
      <c r="E38" s="65" t="s">
        <v>59</v>
      </c>
      <c r="F38" s="67">
        <f>SUM(G26:G34)</f>
        <v>0</v>
      </c>
      <c r="G38" s="68"/>
      <c r="H38" s="71">
        <f>SUM(H26:H34)*C26</f>
        <v>0</v>
      </c>
      <c r="I38" s="42"/>
      <c r="J38" s="42"/>
      <c r="K38" s="44"/>
    </row>
    <row r="39" spans="1:11" ht="15.75" thickBot="1" x14ac:dyDescent="0.3">
      <c r="A39" s="45"/>
      <c r="B39" s="42"/>
      <c r="C39" s="42"/>
      <c r="D39" s="42"/>
      <c r="E39" s="66"/>
      <c r="F39" s="69"/>
      <c r="G39" s="70"/>
      <c r="H39" s="72"/>
      <c r="I39" s="42"/>
      <c r="J39" s="42"/>
      <c r="K39" s="44"/>
    </row>
    <row r="40" spans="1:11" ht="19.5" thickBot="1" x14ac:dyDescent="0.3">
      <c r="A40" s="45"/>
      <c r="B40" s="42"/>
      <c r="C40" s="42"/>
      <c r="D40" s="42"/>
      <c r="E40" s="34" t="s">
        <v>52</v>
      </c>
      <c r="F40" s="73">
        <f>F38*0.95+H38*0.05</f>
        <v>0</v>
      </c>
      <c r="G40" s="74"/>
      <c r="H40" s="75"/>
      <c r="I40" s="42"/>
      <c r="J40" s="42"/>
      <c r="K40" s="44"/>
    </row>
    <row r="41" spans="1:11" ht="14.45" customHeight="1" thickBot="1" x14ac:dyDescent="0.3">
      <c r="A41" s="45"/>
      <c r="B41" s="42"/>
      <c r="C41" s="42"/>
      <c r="D41" s="42"/>
      <c r="E41" s="6"/>
      <c r="F41" s="37"/>
      <c r="G41" s="38"/>
      <c r="H41" s="39"/>
      <c r="I41" s="42"/>
      <c r="J41" s="42"/>
      <c r="K41" s="44"/>
    </row>
    <row r="42" spans="1:11" ht="14.45" customHeight="1" x14ac:dyDescent="0.25">
      <c r="A42" s="115" t="s">
        <v>9</v>
      </c>
      <c r="B42" s="76" t="s">
        <v>65</v>
      </c>
      <c r="C42" s="79" t="s">
        <v>46</v>
      </c>
      <c r="D42" s="82" t="s">
        <v>10</v>
      </c>
      <c r="E42" s="85" t="s">
        <v>1</v>
      </c>
      <c r="F42" s="99" t="s">
        <v>2</v>
      </c>
      <c r="G42" s="102" t="s">
        <v>8</v>
      </c>
      <c r="H42" s="88" t="s">
        <v>37</v>
      </c>
      <c r="I42" s="91" t="s">
        <v>19</v>
      </c>
      <c r="J42" s="92"/>
      <c r="K42" s="93"/>
    </row>
    <row r="43" spans="1:11" s="7" customFormat="1" ht="14.45" customHeight="1" x14ac:dyDescent="0.25">
      <c r="A43" s="116"/>
      <c r="B43" s="77"/>
      <c r="C43" s="80"/>
      <c r="D43" s="83"/>
      <c r="E43" s="86"/>
      <c r="F43" s="100"/>
      <c r="G43" s="103"/>
      <c r="H43" s="89"/>
      <c r="I43" s="94"/>
      <c r="J43" s="95"/>
      <c r="K43" s="96"/>
    </row>
    <row r="44" spans="1:11" ht="32.450000000000003" customHeight="1" thickBot="1" x14ac:dyDescent="0.3">
      <c r="A44" s="117"/>
      <c r="B44" s="78"/>
      <c r="C44" s="81"/>
      <c r="D44" s="84"/>
      <c r="E44" s="87"/>
      <c r="F44" s="101"/>
      <c r="G44" s="104"/>
      <c r="H44" s="90"/>
      <c r="I44" s="97"/>
      <c r="J44" s="95"/>
      <c r="K44" s="98"/>
    </row>
    <row r="45" spans="1:11" ht="15" customHeight="1" x14ac:dyDescent="0.25">
      <c r="A45" s="118" t="s">
        <v>42</v>
      </c>
      <c r="B45" s="105"/>
      <c r="C45" s="120">
        <v>70</v>
      </c>
      <c r="D45" s="122">
        <v>15</v>
      </c>
      <c r="E45" s="8" t="s">
        <v>31</v>
      </c>
      <c r="F45" s="1"/>
      <c r="G45" s="5">
        <f>F45*D45*C45</f>
        <v>0</v>
      </c>
      <c r="H45" s="18">
        <v>0</v>
      </c>
      <c r="I45" s="19" t="s">
        <v>20</v>
      </c>
      <c r="J45" s="12">
        <v>0</v>
      </c>
      <c r="K45" s="62">
        <f>SUM(J45:J53)</f>
        <v>0</v>
      </c>
    </row>
    <row r="46" spans="1:11" x14ac:dyDescent="0.25">
      <c r="A46" s="119"/>
      <c r="B46" s="106"/>
      <c r="C46" s="121"/>
      <c r="D46" s="123"/>
      <c r="E46" s="8" t="s">
        <v>29</v>
      </c>
      <c r="F46" s="3"/>
      <c r="G46" s="4">
        <f>F46*C45*D45</f>
        <v>0</v>
      </c>
      <c r="H46" s="13">
        <v>0</v>
      </c>
      <c r="I46" s="20" t="s">
        <v>21</v>
      </c>
      <c r="J46" s="14">
        <v>0</v>
      </c>
      <c r="K46" s="63"/>
    </row>
    <row r="47" spans="1:11" ht="14.45" customHeight="1" x14ac:dyDescent="0.25">
      <c r="A47" s="119"/>
      <c r="B47" s="106"/>
      <c r="C47" s="121"/>
      <c r="D47" s="123"/>
      <c r="E47" s="8" t="s">
        <v>30</v>
      </c>
      <c r="F47" s="3"/>
      <c r="G47" s="4">
        <f>F47*C45*D45</f>
        <v>0</v>
      </c>
      <c r="H47" s="13">
        <v>0</v>
      </c>
      <c r="I47" s="15" t="s">
        <v>22</v>
      </c>
      <c r="J47" s="14">
        <v>0</v>
      </c>
      <c r="K47" s="63"/>
    </row>
    <row r="48" spans="1:11" ht="15" customHeight="1" x14ac:dyDescent="0.25">
      <c r="A48" s="119"/>
      <c r="B48" s="106"/>
      <c r="C48" s="121"/>
      <c r="D48" s="123"/>
      <c r="E48" s="9" t="s">
        <v>12</v>
      </c>
      <c r="F48" s="29"/>
      <c r="G48" s="30">
        <f>F48*D45*C45</f>
        <v>0</v>
      </c>
      <c r="H48" s="22">
        <f>K45</f>
        <v>0</v>
      </c>
      <c r="I48" s="15" t="s">
        <v>23</v>
      </c>
      <c r="J48" s="14">
        <v>0</v>
      </c>
      <c r="K48" s="63"/>
    </row>
    <row r="49" spans="1:11" x14ac:dyDescent="0.25">
      <c r="A49" s="119"/>
      <c r="B49" s="106"/>
      <c r="C49" s="121"/>
      <c r="D49" s="123"/>
      <c r="E49" s="8" t="s">
        <v>27</v>
      </c>
      <c r="F49" s="3"/>
      <c r="G49" s="4">
        <f>F49*C45</f>
        <v>0</v>
      </c>
      <c r="H49" s="13"/>
      <c r="I49" s="16" t="s">
        <v>24</v>
      </c>
      <c r="J49" s="14">
        <v>0</v>
      </c>
      <c r="K49" s="63"/>
    </row>
    <row r="50" spans="1:11" x14ac:dyDescent="0.25">
      <c r="A50" s="119"/>
      <c r="B50" s="106"/>
      <c r="C50" s="121"/>
      <c r="D50" s="123"/>
      <c r="E50" s="10" t="s">
        <v>13</v>
      </c>
      <c r="F50" s="3"/>
      <c r="G50" s="4">
        <f>F50*C45</f>
        <v>0</v>
      </c>
      <c r="H50" s="13"/>
      <c r="I50" s="16" t="s">
        <v>25</v>
      </c>
      <c r="J50" s="14">
        <v>0</v>
      </c>
      <c r="K50" s="63"/>
    </row>
    <row r="51" spans="1:11" x14ac:dyDescent="0.25">
      <c r="A51" s="119"/>
      <c r="B51" s="106"/>
      <c r="C51" s="121"/>
      <c r="D51" s="123"/>
      <c r="E51" s="10" t="s">
        <v>14</v>
      </c>
      <c r="F51" s="3"/>
      <c r="G51" s="4">
        <f>F51*C45*D45*2</f>
        <v>0</v>
      </c>
      <c r="H51" s="13"/>
      <c r="I51" s="21"/>
      <c r="J51" s="14"/>
      <c r="K51" s="63"/>
    </row>
    <row r="52" spans="1:11" ht="18" customHeight="1" x14ac:dyDescent="0.25">
      <c r="A52" s="119"/>
      <c r="B52" s="106"/>
      <c r="C52" s="121"/>
      <c r="D52" s="123"/>
      <c r="E52" s="11" t="s">
        <v>15</v>
      </c>
      <c r="F52" s="3"/>
      <c r="G52" s="4">
        <f>F52*C45</f>
        <v>0</v>
      </c>
      <c r="H52" s="13"/>
      <c r="I52" s="16"/>
      <c r="J52" s="14"/>
      <c r="K52" s="63"/>
    </row>
    <row r="53" spans="1:11" ht="14.45" customHeight="1" thickBot="1" x14ac:dyDescent="0.3">
      <c r="A53" s="145"/>
      <c r="B53" s="146"/>
      <c r="C53" s="147"/>
      <c r="D53" s="148"/>
      <c r="E53" s="11" t="s">
        <v>16</v>
      </c>
      <c r="F53" s="3"/>
      <c r="G53" s="4">
        <f>F53*C45</f>
        <v>0</v>
      </c>
      <c r="H53" s="13"/>
      <c r="I53" s="31"/>
      <c r="J53" s="32"/>
      <c r="K53" s="64"/>
    </row>
    <row r="54" spans="1:11" ht="14.45" customHeight="1" x14ac:dyDescent="0.25">
      <c r="A54" s="41"/>
      <c r="B54" s="27"/>
      <c r="C54" s="42"/>
      <c r="D54" s="42"/>
      <c r="E54" s="65" t="s">
        <v>5</v>
      </c>
      <c r="F54" s="67">
        <f>SUM(G45:G53)/C45</f>
        <v>0</v>
      </c>
      <c r="G54" s="68"/>
      <c r="H54" s="71">
        <f>SUM(H45:H53)</f>
        <v>0</v>
      </c>
      <c r="I54" s="17"/>
      <c r="J54" s="17"/>
      <c r="K54" s="43"/>
    </row>
    <row r="55" spans="1:11" ht="15" customHeight="1" thickBot="1" x14ac:dyDescent="0.3">
      <c r="A55" s="41"/>
      <c r="B55" s="27"/>
      <c r="C55" s="42"/>
      <c r="D55" s="42"/>
      <c r="E55" s="66"/>
      <c r="F55" s="69"/>
      <c r="G55" s="70"/>
      <c r="H55" s="72"/>
      <c r="I55" s="17"/>
      <c r="J55" s="17"/>
      <c r="K55" s="43"/>
    </row>
    <row r="56" spans="1:11" ht="19.5" thickBot="1" x14ac:dyDescent="0.3">
      <c r="A56" s="41"/>
      <c r="B56" s="27"/>
      <c r="C56" s="42"/>
      <c r="D56" s="42"/>
      <c r="E56" s="33" t="s">
        <v>55</v>
      </c>
      <c r="F56" s="73">
        <f>F54*0.95+H54*0.05</f>
        <v>0</v>
      </c>
      <c r="G56" s="74"/>
      <c r="H56" s="75"/>
      <c r="I56" s="42"/>
      <c r="J56" s="42"/>
      <c r="K56" s="44"/>
    </row>
    <row r="57" spans="1:11" ht="14.45" customHeight="1" x14ac:dyDescent="0.25">
      <c r="A57" s="46"/>
      <c r="B57" s="28"/>
      <c r="C57" s="42"/>
      <c r="D57" s="42"/>
      <c r="E57" s="65" t="s">
        <v>58</v>
      </c>
      <c r="F57" s="67">
        <f>SUM(G45:G53)</f>
        <v>0</v>
      </c>
      <c r="G57" s="68"/>
      <c r="H57" s="71">
        <f>SUM(H45:H53)*C45</f>
        <v>0</v>
      </c>
      <c r="I57" s="42"/>
      <c r="J57" s="42"/>
      <c r="K57" s="44"/>
    </row>
    <row r="58" spans="1:11" ht="15" customHeight="1" thickBot="1" x14ac:dyDescent="0.3">
      <c r="A58" s="45"/>
      <c r="B58" s="42"/>
      <c r="C58" s="42"/>
      <c r="D58" s="42"/>
      <c r="E58" s="66"/>
      <c r="F58" s="69"/>
      <c r="G58" s="70"/>
      <c r="H58" s="72"/>
      <c r="I58" s="42"/>
      <c r="J58" s="42"/>
      <c r="K58" s="44"/>
    </row>
    <row r="59" spans="1:11" ht="19.5" thickBot="1" x14ac:dyDescent="0.3">
      <c r="A59" s="45"/>
      <c r="B59" s="42"/>
      <c r="C59" s="42"/>
      <c r="D59" s="42"/>
      <c r="E59" s="34" t="s">
        <v>50</v>
      </c>
      <c r="F59" s="73">
        <f>F57*0.95+H57*0.05</f>
        <v>0</v>
      </c>
      <c r="G59" s="74"/>
      <c r="H59" s="75"/>
      <c r="I59" s="42"/>
      <c r="J59" s="42"/>
      <c r="K59" s="44"/>
    </row>
    <row r="60" spans="1:11" ht="15.75" thickBot="1" x14ac:dyDescent="0.3">
      <c r="A60" s="45"/>
      <c r="B60" s="42"/>
      <c r="C60" s="42"/>
      <c r="D60" s="42"/>
      <c r="E60" s="42"/>
      <c r="F60" s="42"/>
      <c r="G60" s="42"/>
      <c r="H60" s="42"/>
      <c r="I60" s="42"/>
      <c r="J60" s="42"/>
      <c r="K60" s="44"/>
    </row>
    <row r="61" spans="1:11" ht="15" customHeight="1" x14ac:dyDescent="0.25">
      <c r="A61" s="115" t="s">
        <v>9</v>
      </c>
      <c r="B61" s="76" t="s">
        <v>65</v>
      </c>
      <c r="C61" s="79" t="s">
        <v>47</v>
      </c>
      <c r="D61" s="82" t="s">
        <v>10</v>
      </c>
      <c r="E61" s="85" t="s">
        <v>1</v>
      </c>
      <c r="F61" s="99" t="s">
        <v>2</v>
      </c>
      <c r="G61" s="102" t="s">
        <v>8</v>
      </c>
      <c r="H61" s="88" t="s">
        <v>38</v>
      </c>
      <c r="I61" s="91" t="s">
        <v>19</v>
      </c>
      <c r="J61" s="92"/>
      <c r="K61" s="93"/>
    </row>
    <row r="62" spans="1:11" ht="15" customHeight="1" x14ac:dyDescent="0.25">
      <c r="A62" s="116"/>
      <c r="B62" s="77"/>
      <c r="C62" s="80"/>
      <c r="D62" s="83"/>
      <c r="E62" s="86"/>
      <c r="F62" s="100"/>
      <c r="G62" s="103"/>
      <c r="H62" s="89"/>
      <c r="I62" s="94"/>
      <c r="J62" s="95"/>
      <c r="K62" s="96"/>
    </row>
    <row r="63" spans="1:11" ht="30" customHeight="1" thickBot="1" x14ac:dyDescent="0.3">
      <c r="A63" s="117"/>
      <c r="B63" s="78"/>
      <c r="C63" s="81"/>
      <c r="D63" s="84"/>
      <c r="E63" s="87"/>
      <c r="F63" s="101"/>
      <c r="G63" s="104"/>
      <c r="H63" s="90"/>
      <c r="I63" s="97"/>
      <c r="J63" s="95"/>
      <c r="K63" s="98"/>
    </row>
    <row r="64" spans="1:11" ht="15" customHeight="1" x14ac:dyDescent="0.25">
      <c r="A64" s="118" t="s">
        <v>43</v>
      </c>
      <c r="B64" s="105"/>
      <c r="C64" s="120">
        <v>20</v>
      </c>
      <c r="D64" s="122">
        <v>15</v>
      </c>
      <c r="E64" s="8" t="s">
        <v>31</v>
      </c>
      <c r="F64" s="1"/>
      <c r="G64" s="5">
        <f>F64*D64*C64</f>
        <v>0</v>
      </c>
      <c r="H64" s="18">
        <v>0</v>
      </c>
      <c r="I64" s="19" t="s">
        <v>20</v>
      </c>
      <c r="J64" s="12">
        <v>0</v>
      </c>
      <c r="K64" s="62">
        <f>SUM(J64:J72)</f>
        <v>0</v>
      </c>
    </row>
    <row r="65" spans="1:11" x14ac:dyDescent="0.25">
      <c r="A65" s="119"/>
      <c r="B65" s="106"/>
      <c r="C65" s="121"/>
      <c r="D65" s="123"/>
      <c r="E65" s="8" t="s">
        <v>29</v>
      </c>
      <c r="F65" s="3"/>
      <c r="G65" s="4">
        <f>F65*C64*D64</f>
        <v>0</v>
      </c>
      <c r="H65" s="13">
        <v>0</v>
      </c>
      <c r="I65" s="20" t="s">
        <v>21</v>
      </c>
      <c r="J65" s="14">
        <v>0</v>
      </c>
      <c r="K65" s="63"/>
    </row>
    <row r="66" spans="1:11" x14ac:dyDescent="0.25">
      <c r="A66" s="119"/>
      <c r="B66" s="106"/>
      <c r="C66" s="121"/>
      <c r="D66" s="123"/>
      <c r="E66" s="8" t="s">
        <v>30</v>
      </c>
      <c r="F66" s="3"/>
      <c r="G66" s="4">
        <f>F66*C64*D64</f>
        <v>0</v>
      </c>
      <c r="H66" s="13">
        <v>0</v>
      </c>
      <c r="I66" s="15" t="s">
        <v>22</v>
      </c>
      <c r="J66" s="14">
        <v>0</v>
      </c>
      <c r="K66" s="63"/>
    </row>
    <row r="67" spans="1:11" x14ac:dyDescent="0.25">
      <c r="A67" s="119"/>
      <c r="B67" s="106"/>
      <c r="C67" s="121"/>
      <c r="D67" s="123"/>
      <c r="E67" s="9" t="s">
        <v>12</v>
      </c>
      <c r="F67" s="29"/>
      <c r="G67" s="30">
        <f>F67*D64*C64</f>
        <v>0</v>
      </c>
      <c r="H67" s="22">
        <f>K64</f>
        <v>0</v>
      </c>
      <c r="I67" s="15" t="s">
        <v>23</v>
      </c>
      <c r="J67" s="14">
        <v>0</v>
      </c>
      <c r="K67" s="63"/>
    </row>
    <row r="68" spans="1:11" x14ac:dyDescent="0.25">
      <c r="A68" s="119"/>
      <c r="B68" s="106"/>
      <c r="C68" s="121"/>
      <c r="D68" s="123"/>
      <c r="E68" s="8" t="s">
        <v>27</v>
      </c>
      <c r="F68" s="3"/>
      <c r="G68" s="4">
        <f>F68*C64</f>
        <v>0</v>
      </c>
      <c r="H68" s="13"/>
      <c r="I68" s="16" t="s">
        <v>24</v>
      </c>
      <c r="J68" s="14">
        <v>0</v>
      </c>
      <c r="K68" s="63"/>
    </row>
    <row r="69" spans="1:11" x14ac:dyDescent="0.25">
      <c r="A69" s="119"/>
      <c r="B69" s="106"/>
      <c r="C69" s="121"/>
      <c r="D69" s="123"/>
      <c r="E69" s="10" t="s">
        <v>13</v>
      </c>
      <c r="F69" s="3"/>
      <c r="G69" s="4">
        <f>F69*C64</f>
        <v>0</v>
      </c>
      <c r="H69" s="13"/>
      <c r="I69" s="16" t="s">
        <v>25</v>
      </c>
      <c r="J69" s="14">
        <v>0</v>
      </c>
      <c r="K69" s="63"/>
    </row>
    <row r="70" spans="1:11" x14ac:dyDescent="0.25">
      <c r="A70" s="119"/>
      <c r="B70" s="106"/>
      <c r="C70" s="121"/>
      <c r="D70" s="123"/>
      <c r="E70" s="10" t="s">
        <v>14</v>
      </c>
      <c r="F70" s="3"/>
      <c r="G70" s="4">
        <f>F70*C64*D64*2</f>
        <v>0</v>
      </c>
      <c r="H70" s="13"/>
      <c r="I70" s="21"/>
      <c r="J70" s="14"/>
      <c r="K70" s="63"/>
    </row>
    <row r="71" spans="1:11" x14ac:dyDescent="0.25">
      <c r="A71" s="119"/>
      <c r="B71" s="106"/>
      <c r="C71" s="121"/>
      <c r="D71" s="123"/>
      <c r="E71" s="11" t="s">
        <v>15</v>
      </c>
      <c r="F71" s="3"/>
      <c r="G71" s="4">
        <f>F71*C64</f>
        <v>0</v>
      </c>
      <c r="H71" s="13"/>
      <c r="I71" s="16"/>
      <c r="J71" s="14"/>
      <c r="K71" s="63"/>
    </row>
    <row r="72" spans="1:11" ht="15.75" thickBot="1" x14ac:dyDescent="0.3">
      <c r="A72" s="145"/>
      <c r="B72" s="146"/>
      <c r="C72" s="147"/>
      <c r="D72" s="148"/>
      <c r="E72" s="11" t="s">
        <v>16</v>
      </c>
      <c r="F72" s="3"/>
      <c r="G72" s="4">
        <f>F72*C64</f>
        <v>0</v>
      </c>
      <c r="H72" s="13"/>
      <c r="I72" s="31"/>
      <c r="J72" s="32"/>
      <c r="K72" s="64"/>
    </row>
    <row r="73" spans="1:11" x14ac:dyDescent="0.25">
      <c r="A73" s="41"/>
      <c r="B73" s="27"/>
      <c r="C73" s="28"/>
      <c r="D73" s="42"/>
      <c r="E73" s="65" t="s">
        <v>5</v>
      </c>
      <c r="F73" s="67">
        <f>SUM(G64:G72)/C64</f>
        <v>0</v>
      </c>
      <c r="G73" s="68"/>
      <c r="H73" s="71">
        <f>SUM(H64:H72)</f>
        <v>0</v>
      </c>
      <c r="I73" s="17"/>
      <c r="J73" s="17"/>
      <c r="K73" s="43"/>
    </row>
    <row r="74" spans="1:11" ht="15.75" thickBot="1" x14ac:dyDescent="0.3">
      <c r="A74" s="41"/>
      <c r="B74" s="27"/>
      <c r="C74" s="28"/>
      <c r="D74" s="42"/>
      <c r="E74" s="66"/>
      <c r="F74" s="69"/>
      <c r="G74" s="70"/>
      <c r="H74" s="72"/>
      <c r="I74" s="17"/>
      <c r="J74" s="17"/>
      <c r="K74" s="43"/>
    </row>
    <row r="75" spans="1:11" ht="19.5" thickBot="1" x14ac:dyDescent="0.3">
      <c r="A75" s="41"/>
      <c r="B75" s="27"/>
      <c r="C75" s="28"/>
      <c r="D75" s="42"/>
      <c r="E75" s="33" t="s">
        <v>55</v>
      </c>
      <c r="F75" s="73">
        <f>F73*0.95+H73*0.05</f>
        <v>0</v>
      </c>
      <c r="G75" s="74"/>
      <c r="H75" s="75"/>
      <c r="I75" s="42"/>
      <c r="J75" s="42"/>
      <c r="K75" s="44"/>
    </row>
    <row r="76" spans="1:11" x14ac:dyDescent="0.25">
      <c r="A76" s="45"/>
      <c r="B76" s="42"/>
      <c r="C76" s="42"/>
      <c r="D76" s="42"/>
      <c r="E76" s="65" t="s">
        <v>57</v>
      </c>
      <c r="F76" s="67">
        <f>SUM(G64:G72)</f>
        <v>0</v>
      </c>
      <c r="G76" s="68"/>
      <c r="H76" s="71">
        <f>SUM(H64:H72)*C64</f>
        <v>0</v>
      </c>
      <c r="I76" s="42"/>
      <c r="J76" s="42"/>
      <c r="K76" s="44"/>
    </row>
    <row r="77" spans="1:11" ht="15.75" thickBot="1" x14ac:dyDescent="0.3">
      <c r="A77" s="45"/>
      <c r="B77" s="42"/>
      <c r="C77" s="42"/>
      <c r="D77" s="42"/>
      <c r="E77" s="66"/>
      <c r="F77" s="69"/>
      <c r="G77" s="70"/>
      <c r="H77" s="72"/>
      <c r="I77" s="42"/>
      <c r="J77" s="42"/>
      <c r="K77" s="44"/>
    </row>
    <row r="78" spans="1:11" ht="19.5" thickBot="1" x14ac:dyDescent="0.3">
      <c r="A78" s="45"/>
      <c r="B78" s="42"/>
      <c r="C78" s="42"/>
      <c r="D78" s="42"/>
      <c r="E78" s="34" t="s">
        <v>51</v>
      </c>
      <c r="F78" s="73">
        <f>F76*0.95+H76*0.05</f>
        <v>0</v>
      </c>
      <c r="G78" s="74"/>
      <c r="H78" s="75"/>
      <c r="I78" s="42"/>
      <c r="J78" s="42"/>
      <c r="K78" s="44"/>
    </row>
    <row r="79" spans="1:11" ht="15.75" thickBot="1" x14ac:dyDescent="0.3">
      <c r="A79" s="45"/>
      <c r="B79" s="42"/>
      <c r="C79" s="42"/>
      <c r="D79" s="42"/>
      <c r="E79" s="42"/>
      <c r="F79" s="42"/>
      <c r="G79" s="42"/>
      <c r="H79" s="42"/>
      <c r="I79" s="42"/>
      <c r="J79" s="42"/>
      <c r="K79" s="44"/>
    </row>
    <row r="80" spans="1:11" ht="15" customHeight="1" x14ac:dyDescent="0.25">
      <c r="A80" s="115" t="s">
        <v>9</v>
      </c>
      <c r="B80" s="76" t="s">
        <v>65</v>
      </c>
      <c r="C80" s="79" t="s">
        <v>48</v>
      </c>
      <c r="D80" s="82" t="s">
        <v>10</v>
      </c>
      <c r="E80" s="85" t="s">
        <v>1</v>
      </c>
      <c r="F80" s="99" t="s">
        <v>2</v>
      </c>
      <c r="G80" s="102" t="s">
        <v>8</v>
      </c>
      <c r="H80" s="88" t="s">
        <v>39</v>
      </c>
      <c r="I80" s="91" t="s">
        <v>19</v>
      </c>
      <c r="J80" s="92"/>
      <c r="K80" s="93"/>
    </row>
    <row r="81" spans="1:11" ht="15" customHeight="1" x14ac:dyDescent="0.25">
      <c r="A81" s="116"/>
      <c r="B81" s="77"/>
      <c r="C81" s="80"/>
      <c r="D81" s="83"/>
      <c r="E81" s="86"/>
      <c r="F81" s="100"/>
      <c r="G81" s="103"/>
      <c r="H81" s="89"/>
      <c r="I81" s="94"/>
      <c r="J81" s="95"/>
      <c r="K81" s="96"/>
    </row>
    <row r="82" spans="1:11" ht="34.15" customHeight="1" thickBot="1" x14ac:dyDescent="0.3">
      <c r="A82" s="117"/>
      <c r="B82" s="78"/>
      <c r="C82" s="81"/>
      <c r="D82" s="84"/>
      <c r="E82" s="87"/>
      <c r="F82" s="101"/>
      <c r="G82" s="104"/>
      <c r="H82" s="90"/>
      <c r="I82" s="97"/>
      <c r="J82" s="95"/>
      <c r="K82" s="98"/>
    </row>
    <row r="83" spans="1:11" ht="14.45" customHeight="1" x14ac:dyDescent="0.25">
      <c r="A83" s="118" t="s">
        <v>3</v>
      </c>
      <c r="B83" s="105"/>
      <c r="C83" s="120">
        <v>70</v>
      </c>
      <c r="D83" s="122">
        <v>15</v>
      </c>
      <c r="E83" s="8" t="s">
        <v>32</v>
      </c>
      <c r="F83" s="1"/>
      <c r="G83" s="24">
        <f>F83*D83*C83</f>
        <v>0</v>
      </c>
      <c r="H83" s="25">
        <v>0</v>
      </c>
      <c r="I83" s="19" t="s">
        <v>20</v>
      </c>
      <c r="J83" s="12">
        <v>0</v>
      </c>
      <c r="K83" s="62">
        <f>SUM(J83:J91)</f>
        <v>0</v>
      </c>
    </row>
    <row r="84" spans="1:11" x14ac:dyDescent="0.25">
      <c r="A84" s="119"/>
      <c r="B84" s="106"/>
      <c r="C84" s="121"/>
      <c r="D84" s="123"/>
      <c r="E84" s="8" t="s">
        <v>29</v>
      </c>
      <c r="F84" s="3"/>
      <c r="G84" s="4">
        <f>F84*D83*C83</f>
        <v>0</v>
      </c>
      <c r="H84" s="23">
        <v>0</v>
      </c>
      <c r="I84" s="20" t="s">
        <v>21</v>
      </c>
      <c r="J84" s="14">
        <v>0</v>
      </c>
      <c r="K84" s="63"/>
    </row>
    <row r="85" spans="1:11" x14ac:dyDescent="0.25">
      <c r="A85" s="119"/>
      <c r="B85" s="106"/>
      <c r="C85" s="121"/>
      <c r="D85" s="123"/>
      <c r="E85" s="8" t="s">
        <v>30</v>
      </c>
      <c r="F85" s="3"/>
      <c r="G85" s="4">
        <f>F85*D83*C83</f>
        <v>0</v>
      </c>
      <c r="H85" s="23">
        <v>0</v>
      </c>
      <c r="I85" s="15" t="s">
        <v>22</v>
      </c>
      <c r="J85" s="14">
        <v>0</v>
      </c>
      <c r="K85" s="63"/>
    </row>
    <row r="86" spans="1:11" x14ac:dyDescent="0.25">
      <c r="A86" s="119"/>
      <c r="B86" s="106"/>
      <c r="C86" s="121"/>
      <c r="D86" s="123"/>
      <c r="E86" s="9" t="s">
        <v>12</v>
      </c>
      <c r="F86" s="29"/>
      <c r="G86" s="30">
        <f>F86*D83*C83</f>
        <v>0</v>
      </c>
      <c r="H86" s="26">
        <f>K83</f>
        <v>0</v>
      </c>
      <c r="I86" s="15" t="s">
        <v>23</v>
      </c>
      <c r="J86" s="14">
        <v>0</v>
      </c>
      <c r="K86" s="63"/>
    </row>
    <row r="87" spans="1:11" x14ac:dyDescent="0.25">
      <c r="A87" s="119"/>
      <c r="B87" s="106"/>
      <c r="C87" s="121"/>
      <c r="D87" s="123"/>
      <c r="E87" s="8" t="s">
        <v>27</v>
      </c>
      <c r="F87" s="3"/>
      <c r="G87" s="4">
        <f>F87*C83</f>
        <v>0</v>
      </c>
      <c r="H87" s="23"/>
      <c r="I87" s="16" t="s">
        <v>24</v>
      </c>
      <c r="J87" s="14">
        <v>0</v>
      </c>
      <c r="K87" s="63"/>
    </row>
    <row r="88" spans="1:11" x14ac:dyDescent="0.25">
      <c r="A88" s="119"/>
      <c r="B88" s="106"/>
      <c r="C88" s="121"/>
      <c r="D88" s="123"/>
      <c r="E88" s="10" t="s">
        <v>13</v>
      </c>
      <c r="F88" s="3"/>
      <c r="G88" s="4">
        <f>F88*C83</f>
        <v>0</v>
      </c>
      <c r="H88" s="23"/>
      <c r="I88" s="16" t="s">
        <v>25</v>
      </c>
      <c r="J88" s="14">
        <v>0</v>
      </c>
      <c r="K88" s="63"/>
    </row>
    <row r="89" spans="1:11" ht="19.149999999999999" customHeight="1" x14ac:dyDescent="0.25">
      <c r="A89" s="119"/>
      <c r="B89" s="106"/>
      <c r="C89" s="121"/>
      <c r="D89" s="123"/>
      <c r="E89" s="10" t="s">
        <v>14</v>
      </c>
      <c r="F89" s="3"/>
      <c r="G89" s="4">
        <f>F89*C83*D83*2</f>
        <v>0</v>
      </c>
      <c r="H89" s="23"/>
      <c r="I89" s="21"/>
      <c r="J89" s="14"/>
      <c r="K89" s="63"/>
    </row>
    <row r="90" spans="1:11" x14ac:dyDescent="0.25">
      <c r="A90" s="119"/>
      <c r="B90" s="106"/>
      <c r="C90" s="121"/>
      <c r="D90" s="123"/>
      <c r="E90" s="11" t="s">
        <v>15</v>
      </c>
      <c r="F90" s="3"/>
      <c r="G90" s="4">
        <f>F90*C83</f>
        <v>0</v>
      </c>
      <c r="H90" s="23"/>
      <c r="I90" s="16"/>
      <c r="J90" s="14"/>
      <c r="K90" s="63"/>
    </row>
    <row r="91" spans="1:11" ht="15.75" thickBot="1" x14ac:dyDescent="0.3">
      <c r="A91" s="145"/>
      <c r="B91" s="146"/>
      <c r="C91" s="147"/>
      <c r="D91" s="148"/>
      <c r="E91" s="11" t="s">
        <v>16</v>
      </c>
      <c r="F91" s="3"/>
      <c r="G91" s="4">
        <f>F91*C83</f>
        <v>0</v>
      </c>
      <c r="H91" s="23"/>
      <c r="I91" s="31"/>
      <c r="J91" s="32"/>
      <c r="K91" s="64"/>
    </row>
    <row r="92" spans="1:11" x14ac:dyDescent="0.25">
      <c r="A92" s="41"/>
      <c r="B92" s="27"/>
      <c r="C92" s="42"/>
      <c r="D92" s="42"/>
      <c r="E92" s="65" t="s">
        <v>5</v>
      </c>
      <c r="F92" s="67">
        <f>SUM(G83:G91)/C83</f>
        <v>0</v>
      </c>
      <c r="G92" s="68"/>
      <c r="H92" s="71">
        <f>SUM(H83:H91)</f>
        <v>0</v>
      </c>
      <c r="I92" s="17"/>
      <c r="J92" s="17"/>
      <c r="K92" s="43"/>
    </row>
    <row r="93" spans="1:11" ht="15.75" thickBot="1" x14ac:dyDescent="0.3">
      <c r="A93" s="41"/>
      <c r="B93" s="27"/>
      <c r="C93" s="42"/>
      <c r="D93" s="42"/>
      <c r="E93" s="66"/>
      <c r="F93" s="69"/>
      <c r="G93" s="70"/>
      <c r="H93" s="72"/>
      <c r="I93" s="17"/>
      <c r="J93" s="17"/>
      <c r="K93" s="43"/>
    </row>
    <row r="94" spans="1:11" ht="19.5" thickBot="1" x14ac:dyDescent="0.3">
      <c r="A94" s="41"/>
      <c r="B94" s="27"/>
      <c r="C94" s="42"/>
      <c r="D94" s="42"/>
      <c r="E94" s="35" t="s">
        <v>55</v>
      </c>
      <c r="F94" s="73">
        <f>F92*0.95+H92*0.05</f>
        <v>0</v>
      </c>
      <c r="G94" s="74"/>
      <c r="H94" s="75"/>
      <c r="I94" s="42"/>
      <c r="J94" s="42"/>
      <c r="K94" s="44"/>
    </row>
    <row r="95" spans="1:11" x14ac:dyDescent="0.25">
      <c r="A95" s="45"/>
      <c r="B95" s="42"/>
      <c r="C95" s="42"/>
      <c r="D95" s="42"/>
      <c r="E95" s="65" t="s">
        <v>56</v>
      </c>
      <c r="F95" s="67">
        <f>SUM(G83:G91)</f>
        <v>0</v>
      </c>
      <c r="G95" s="68"/>
      <c r="H95" s="71">
        <f>SUM(H83:H91)*C83</f>
        <v>0</v>
      </c>
      <c r="I95" s="42"/>
      <c r="J95" s="42"/>
      <c r="K95" s="44"/>
    </row>
    <row r="96" spans="1:11" ht="15.75" thickBot="1" x14ac:dyDescent="0.3">
      <c r="A96" s="45"/>
      <c r="B96" s="42"/>
      <c r="C96" s="42"/>
      <c r="D96" s="42"/>
      <c r="E96" s="66"/>
      <c r="F96" s="69"/>
      <c r="G96" s="70"/>
      <c r="H96" s="72"/>
      <c r="I96" s="42"/>
      <c r="J96" s="42"/>
      <c r="K96" s="44"/>
    </row>
    <row r="97" spans="1:11" ht="19.5" thickBot="1" x14ac:dyDescent="0.3">
      <c r="A97" s="45"/>
      <c r="B97" s="42"/>
      <c r="C97" s="42"/>
      <c r="D97" s="42"/>
      <c r="E97" s="36" t="s">
        <v>50</v>
      </c>
      <c r="F97" s="73">
        <f>F95*0.95+H95*0.05</f>
        <v>0</v>
      </c>
      <c r="G97" s="74"/>
      <c r="H97" s="75"/>
      <c r="I97" s="42"/>
      <c r="J97" s="42"/>
      <c r="K97" s="44"/>
    </row>
    <row r="98" spans="1:11" ht="15.75" thickBot="1" x14ac:dyDescent="0.3">
      <c r="A98" s="45"/>
      <c r="B98" s="42"/>
      <c r="C98" s="42"/>
      <c r="D98" s="42"/>
      <c r="E98" s="42"/>
      <c r="F98" s="47"/>
      <c r="G98" s="42"/>
      <c r="H98" s="48"/>
      <c r="I98" s="42"/>
      <c r="J98" s="42"/>
      <c r="K98" s="44"/>
    </row>
    <row r="99" spans="1:11" ht="15" customHeight="1" x14ac:dyDescent="0.25">
      <c r="A99" s="115" t="s">
        <v>9</v>
      </c>
      <c r="B99" s="76" t="s">
        <v>65</v>
      </c>
      <c r="C99" s="79" t="s">
        <v>49</v>
      </c>
      <c r="D99" s="82" t="s">
        <v>10</v>
      </c>
      <c r="E99" s="85" t="s">
        <v>1</v>
      </c>
      <c r="F99" s="99" t="s">
        <v>2</v>
      </c>
      <c r="G99" s="102" t="s">
        <v>8</v>
      </c>
      <c r="H99" s="88" t="s">
        <v>40</v>
      </c>
      <c r="I99" s="91" t="s">
        <v>19</v>
      </c>
      <c r="J99" s="92"/>
      <c r="K99" s="93"/>
    </row>
    <row r="100" spans="1:11" ht="15" customHeight="1" x14ac:dyDescent="0.25">
      <c r="A100" s="116"/>
      <c r="B100" s="77"/>
      <c r="C100" s="80"/>
      <c r="D100" s="83"/>
      <c r="E100" s="86"/>
      <c r="F100" s="100"/>
      <c r="G100" s="103"/>
      <c r="H100" s="89"/>
      <c r="I100" s="94"/>
      <c r="J100" s="95"/>
      <c r="K100" s="96"/>
    </row>
    <row r="101" spans="1:11" ht="32.450000000000003" customHeight="1" thickBot="1" x14ac:dyDescent="0.3">
      <c r="A101" s="117"/>
      <c r="B101" s="78"/>
      <c r="C101" s="81"/>
      <c r="D101" s="84"/>
      <c r="E101" s="87"/>
      <c r="F101" s="101"/>
      <c r="G101" s="104"/>
      <c r="H101" s="90"/>
      <c r="I101" s="97"/>
      <c r="J101" s="95"/>
      <c r="K101" s="98"/>
    </row>
    <row r="102" spans="1:11" x14ac:dyDescent="0.25">
      <c r="A102" s="118" t="s">
        <v>4</v>
      </c>
      <c r="B102" s="105"/>
      <c r="C102" s="120">
        <v>20</v>
      </c>
      <c r="D102" s="122">
        <v>15</v>
      </c>
      <c r="E102" s="8" t="s">
        <v>33</v>
      </c>
      <c r="F102" s="1"/>
      <c r="G102" s="5">
        <f>F102*D102*C102</f>
        <v>0</v>
      </c>
      <c r="H102" s="18">
        <v>0</v>
      </c>
      <c r="I102" s="19" t="s">
        <v>20</v>
      </c>
      <c r="J102" s="12">
        <v>0</v>
      </c>
      <c r="K102" s="62">
        <f>SUM(J102:J110)</f>
        <v>0</v>
      </c>
    </row>
    <row r="103" spans="1:11" x14ac:dyDescent="0.25">
      <c r="A103" s="119"/>
      <c r="B103" s="106"/>
      <c r="C103" s="121"/>
      <c r="D103" s="123"/>
      <c r="E103" s="8" t="s">
        <v>29</v>
      </c>
      <c r="F103" s="3"/>
      <c r="G103" s="4">
        <f>F103*C102*D102</f>
        <v>0</v>
      </c>
      <c r="H103" s="13">
        <v>0</v>
      </c>
      <c r="I103" s="20" t="s">
        <v>21</v>
      </c>
      <c r="J103" s="14">
        <v>0</v>
      </c>
      <c r="K103" s="63"/>
    </row>
    <row r="104" spans="1:11" x14ac:dyDescent="0.25">
      <c r="A104" s="119"/>
      <c r="B104" s="106"/>
      <c r="C104" s="121"/>
      <c r="D104" s="123"/>
      <c r="E104" s="8" t="s">
        <v>30</v>
      </c>
      <c r="F104" s="3"/>
      <c r="G104" s="4">
        <f>F104*C102*D102</f>
        <v>0</v>
      </c>
      <c r="H104" s="13">
        <v>0</v>
      </c>
      <c r="I104" s="15" t="s">
        <v>22</v>
      </c>
      <c r="J104" s="14">
        <v>0</v>
      </c>
      <c r="K104" s="63"/>
    </row>
    <row r="105" spans="1:11" x14ac:dyDescent="0.25">
      <c r="A105" s="119"/>
      <c r="B105" s="106"/>
      <c r="C105" s="121"/>
      <c r="D105" s="123"/>
      <c r="E105" s="9" t="s">
        <v>12</v>
      </c>
      <c r="F105" s="29"/>
      <c r="G105" s="30">
        <f>F105*D102*C102</f>
        <v>0</v>
      </c>
      <c r="H105" s="22">
        <f>K102</f>
        <v>0</v>
      </c>
      <c r="I105" s="15" t="s">
        <v>23</v>
      </c>
      <c r="J105" s="14">
        <v>0</v>
      </c>
      <c r="K105" s="63"/>
    </row>
    <row r="106" spans="1:11" x14ac:dyDescent="0.25">
      <c r="A106" s="119"/>
      <c r="B106" s="106"/>
      <c r="C106" s="121"/>
      <c r="D106" s="123"/>
      <c r="E106" s="8" t="s">
        <v>27</v>
      </c>
      <c r="F106" s="3"/>
      <c r="G106" s="4">
        <f>F106*C102</f>
        <v>0</v>
      </c>
      <c r="H106" s="13"/>
      <c r="I106" s="16" t="s">
        <v>24</v>
      </c>
      <c r="J106" s="14">
        <v>0</v>
      </c>
      <c r="K106" s="63"/>
    </row>
    <row r="107" spans="1:11" x14ac:dyDescent="0.25">
      <c r="A107" s="119"/>
      <c r="B107" s="106"/>
      <c r="C107" s="121"/>
      <c r="D107" s="123"/>
      <c r="E107" s="10" t="s">
        <v>13</v>
      </c>
      <c r="F107" s="3"/>
      <c r="G107" s="4">
        <f>F107*C102</f>
        <v>0</v>
      </c>
      <c r="H107" s="13"/>
      <c r="I107" s="16" t="s">
        <v>25</v>
      </c>
      <c r="J107" s="14">
        <v>0</v>
      </c>
      <c r="K107" s="63"/>
    </row>
    <row r="108" spans="1:11" x14ac:dyDescent="0.25">
      <c r="A108" s="119"/>
      <c r="B108" s="106"/>
      <c r="C108" s="121"/>
      <c r="D108" s="123"/>
      <c r="E108" s="10" t="s">
        <v>14</v>
      </c>
      <c r="F108" s="3"/>
      <c r="G108" s="4">
        <f>F108*C102*D102*2</f>
        <v>0</v>
      </c>
      <c r="H108" s="13"/>
      <c r="I108" s="21"/>
      <c r="J108" s="14"/>
      <c r="K108" s="63"/>
    </row>
    <row r="109" spans="1:11" x14ac:dyDescent="0.25">
      <c r="A109" s="119"/>
      <c r="B109" s="106"/>
      <c r="C109" s="121"/>
      <c r="D109" s="123"/>
      <c r="E109" s="11" t="s">
        <v>15</v>
      </c>
      <c r="F109" s="3"/>
      <c r="G109" s="4">
        <f>F109*C102</f>
        <v>0</v>
      </c>
      <c r="H109" s="13"/>
      <c r="I109" s="16"/>
      <c r="J109" s="14"/>
      <c r="K109" s="63"/>
    </row>
    <row r="110" spans="1:11" ht="16.5" customHeight="1" thickBot="1" x14ac:dyDescent="0.3">
      <c r="A110" s="145"/>
      <c r="B110" s="146"/>
      <c r="C110" s="147"/>
      <c r="D110" s="148"/>
      <c r="E110" s="11" t="s">
        <v>16</v>
      </c>
      <c r="F110" s="3"/>
      <c r="G110" s="4">
        <f>F110*C102</f>
        <v>0</v>
      </c>
      <c r="H110" s="13"/>
      <c r="I110" s="31"/>
      <c r="J110" s="32"/>
      <c r="K110" s="64"/>
    </row>
    <row r="111" spans="1:11" x14ac:dyDescent="0.25">
      <c r="A111" s="41"/>
      <c r="B111" s="27"/>
      <c r="C111" s="28"/>
      <c r="D111" s="42"/>
      <c r="E111" s="65" t="s">
        <v>5</v>
      </c>
      <c r="F111" s="67">
        <f>SUM(G102:G110)/C102</f>
        <v>0</v>
      </c>
      <c r="G111" s="68"/>
      <c r="H111" s="71">
        <f>SUM(H102:H110)</f>
        <v>0</v>
      </c>
      <c r="I111" s="17"/>
      <c r="J111" s="17"/>
      <c r="K111" s="43"/>
    </row>
    <row r="112" spans="1:11" ht="15.75" thickBot="1" x14ac:dyDescent="0.3">
      <c r="A112" s="41"/>
      <c r="B112" s="27"/>
      <c r="C112" s="28"/>
      <c r="D112" s="42"/>
      <c r="E112" s="66"/>
      <c r="F112" s="69"/>
      <c r="G112" s="70"/>
      <c r="H112" s="72"/>
      <c r="I112" s="17"/>
      <c r="J112" s="17"/>
      <c r="K112" s="43"/>
    </row>
    <row r="113" spans="1:11" ht="19.5" thickBot="1" x14ac:dyDescent="0.3">
      <c r="A113" s="41"/>
      <c r="B113" s="27"/>
      <c r="C113" s="28"/>
      <c r="D113" s="42"/>
      <c r="E113" s="33" t="s">
        <v>55</v>
      </c>
      <c r="F113" s="73">
        <f>F111*0.95+H111*0.05</f>
        <v>0</v>
      </c>
      <c r="G113" s="74"/>
      <c r="H113" s="75"/>
      <c r="I113" s="42"/>
      <c r="J113" s="42"/>
      <c r="K113" s="44"/>
    </row>
    <row r="114" spans="1:11" x14ac:dyDescent="0.25">
      <c r="A114" s="45"/>
      <c r="B114" s="42"/>
      <c r="C114" s="42"/>
      <c r="D114" s="42"/>
      <c r="E114" s="65" t="s">
        <v>54</v>
      </c>
      <c r="F114" s="67">
        <f>SUM(G102:G110)</f>
        <v>0</v>
      </c>
      <c r="G114" s="68"/>
      <c r="H114" s="71">
        <f>SUM(H102:H110)*C102</f>
        <v>0</v>
      </c>
      <c r="I114" s="42"/>
      <c r="J114" s="42"/>
      <c r="K114" s="44"/>
    </row>
    <row r="115" spans="1:11" ht="15.75" thickBot="1" x14ac:dyDescent="0.3">
      <c r="A115" s="45"/>
      <c r="B115" s="42"/>
      <c r="C115" s="42"/>
      <c r="D115" s="42"/>
      <c r="E115" s="66"/>
      <c r="F115" s="69"/>
      <c r="G115" s="70"/>
      <c r="H115" s="72"/>
      <c r="I115" s="42"/>
      <c r="J115" s="42"/>
      <c r="K115" s="44"/>
    </row>
    <row r="116" spans="1:11" ht="19.5" thickBot="1" x14ac:dyDescent="0.3">
      <c r="A116" s="45"/>
      <c r="B116" s="42"/>
      <c r="C116" s="42"/>
      <c r="D116" s="42"/>
      <c r="E116" s="34" t="s">
        <v>51</v>
      </c>
      <c r="F116" s="73">
        <f>F114*0.95+H114*0.05</f>
        <v>0</v>
      </c>
      <c r="G116" s="74"/>
      <c r="H116" s="75"/>
      <c r="I116" s="42"/>
      <c r="J116" s="42"/>
      <c r="K116" s="44"/>
    </row>
    <row r="117" spans="1:11" ht="15.75" thickBot="1" x14ac:dyDescent="0.3">
      <c r="A117" s="45"/>
      <c r="B117" s="42"/>
      <c r="C117" s="42"/>
      <c r="D117" s="42"/>
      <c r="E117" s="42"/>
      <c r="F117" s="42"/>
      <c r="G117" s="42"/>
      <c r="H117" s="42"/>
      <c r="I117" s="42"/>
      <c r="J117" s="42"/>
      <c r="K117" s="44"/>
    </row>
    <row r="118" spans="1:11" ht="21.75" thickBot="1" x14ac:dyDescent="0.3">
      <c r="A118" s="45"/>
      <c r="B118" s="42"/>
      <c r="C118" s="42"/>
      <c r="D118" s="112" t="s">
        <v>11</v>
      </c>
      <c r="E118" s="113"/>
      <c r="F118" s="113"/>
      <c r="G118" s="113"/>
      <c r="H118" s="114"/>
      <c r="I118" s="42"/>
      <c r="J118" s="42"/>
      <c r="K118" s="44"/>
    </row>
    <row r="119" spans="1:11" x14ac:dyDescent="0.25">
      <c r="A119" s="45"/>
      <c r="B119" s="42"/>
      <c r="C119" s="42"/>
      <c r="D119" s="124" t="s">
        <v>53</v>
      </c>
      <c r="E119" s="125"/>
      <c r="F119" s="67">
        <f>SUM(F111+F92+F54+F35+F73+F16)</f>
        <v>0</v>
      </c>
      <c r="G119" s="68"/>
      <c r="H119" s="71">
        <f>(H111+H92+H54+H35+H16+H73)</f>
        <v>0</v>
      </c>
      <c r="I119" s="42"/>
      <c r="J119" s="42"/>
      <c r="K119" s="44"/>
    </row>
    <row r="120" spans="1:11" ht="15.75" thickBot="1" x14ac:dyDescent="0.3">
      <c r="A120" s="45"/>
      <c r="B120" s="42"/>
      <c r="C120" s="42"/>
      <c r="D120" s="126"/>
      <c r="E120" s="127"/>
      <c r="F120" s="69"/>
      <c r="G120" s="70"/>
      <c r="H120" s="72"/>
      <c r="I120" s="42"/>
      <c r="J120" s="42"/>
      <c r="K120" s="44"/>
    </row>
    <row r="121" spans="1:11" ht="19.5" thickBot="1" x14ac:dyDescent="0.3">
      <c r="A121" s="45"/>
      <c r="B121" s="42"/>
      <c r="C121" s="42"/>
      <c r="D121" s="132" t="s">
        <v>6</v>
      </c>
      <c r="E121" s="133"/>
      <c r="F121" s="73">
        <f>F119*0.95+H119*0.05</f>
        <v>0</v>
      </c>
      <c r="G121" s="74"/>
      <c r="H121" s="75"/>
      <c r="I121" s="42"/>
      <c r="J121" s="42"/>
      <c r="K121" s="44"/>
    </row>
    <row r="122" spans="1:11" x14ac:dyDescent="0.25">
      <c r="A122" s="45"/>
      <c r="B122" s="42"/>
      <c r="C122" s="42"/>
      <c r="D122" s="128" t="s">
        <v>34</v>
      </c>
      <c r="E122" s="129"/>
      <c r="F122" s="67">
        <f>SUM(F114+F95+F57+F38+F76+F19)</f>
        <v>0</v>
      </c>
      <c r="G122" s="68"/>
      <c r="H122" s="71">
        <f>(H114+H95+H57+H38+H76+H19)</f>
        <v>0</v>
      </c>
      <c r="I122" s="42"/>
      <c r="J122" s="42"/>
      <c r="K122" s="44"/>
    </row>
    <row r="123" spans="1:11" ht="25.9" customHeight="1" thickBot="1" x14ac:dyDescent="0.3">
      <c r="A123" s="45"/>
      <c r="B123" s="42"/>
      <c r="C123" s="42"/>
      <c r="D123" s="130"/>
      <c r="E123" s="131"/>
      <c r="F123" s="69"/>
      <c r="G123" s="70"/>
      <c r="H123" s="72"/>
      <c r="I123" s="42"/>
      <c r="J123" s="42"/>
      <c r="K123" s="44"/>
    </row>
    <row r="124" spans="1:11" ht="52.5" customHeight="1" thickBot="1" x14ac:dyDescent="0.3">
      <c r="A124" s="49"/>
      <c r="B124" s="50"/>
      <c r="C124" s="50"/>
      <c r="D124" s="134" t="s">
        <v>62</v>
      </c>
      <c r="E124" s="135"/>
      <c r="F124" s="73">
        <f>F122*0.95+H122*0.05</f>
        <v>0</v>
      </c>
      <c r="G124" s="74"/>
      <c r="H124" s="75"/>
      <c r="I124" s="50"/>
      <c r="J124" s="50"/>
      <c r="K124" s="51"/>
    </row>
    <row r="126" spans="1:11" ht="15.75" x14ac:dyDescent="0.25">
      <c r="B126" s="136" t="s">
        <v>17</v>
      </c>
      <c r="C126" s="137"/>
      <c r="D126" s="137"/>
      <c r="E126" s="137"/>
      <c r="F126" s="137"/>
      <c r="G126" s="137"/>
      <c r="H126" s="137"/>
    </row>
    <row r="127" spans="1:11" ht="15" customHeight="1" x14ac:dyDescent="0.25">
      <c r="B127" s="111" t="s">
        <v>26</v>
      </c>
      <c r="C127" s="111"/>
      <c r="D127" s="111"/>
      <c r="E127" s="111"/>
      <c r="F127" s="111"/>
      <c r="G127" s="111"/>
      <c r="H127" s="111"/>
    </row>
    <row r="128" spans="1:11" ht="15" customHeight="1" x14ac:dyDescent="0.25">
      <c r="B128" s="111" t="s">
        <v>18</v>
      </c>
      <c r="C128" s="111"/>
      <c r="D128" s="111"/>
      <c r="E128" s="111"/>
      <c r="F128" s="111"/>
      <c r="G128" s="111"/>
      <c r="H128" s="111"/>
    </row>
    <row r="129" spans="2:8" x14ac:dyDescent="0.25">
      <c r="B129" s="138" t="s">
        <v>63</v>
      </c>
      <c r="C129" s="139"/>
      <c r="D129" s="139"/>
      <c r="E129" s="139"/>
      <c r="F129" s="139"/>
      <c r="G129" s="139"/>
      <c r="H129" s="140"/>
    </row>
    <row r="130" spans="2:8" x14ac:dyDescent="0.25">
      <c r="B130" s="141"/>
      <c r="C130" s="142"/>
      <c r="D130" s="142"/>
      <c r="E130" s="142"/>
      <c r="F130" s="142"/>
      <c r="G130" s="142"/>
      <c r="H130" s="143"/>
    </row>
    <row r="131" spans="2:8" ht="15.75" x14ac:dyDescent="0.25">
      <c r="B131" s="144" t="s">
        <v>64</v>
      </c>
      <c r="C131" s="144"/>
      <c r="D131" s="144"/>
      <c r="E131" s="144"/>
      <c r="F131" s="144"/>
      <c r="G131" s="144"/>
      <c r="H131" s="144"/>
    </row>
  </sheetData>
  <mergeCells count="152">
    <mergeCell ref="G80:G82"/>
    <mergeCell ref="B127:H127"/>
    <mergeCell ref="B128:H128"/>
    <mergeCell ref="B129:H130"/>
    <mergeCell ref="B131:H131"/>
    <mergeCell ref="B126:H126"/>
    <mergeCell ref="A83:A91"/>
    <mergeCell ref="B83:B91"/>
    <mergeCell ref="C83:C91"/>
    <mergeCell ref="D83:D91"/>
    <mergeCell ref="A102:A110"/>
    <mergeCell ref="B102:B110"/>
    <mergeCell ref="C102:C110"/>
    <mergeCell ref="D102:D110"/>
    <mergeCell ref="F80:F82"/>
    <mergeCell ref="B26:B34"/>
    <mergeCell ref="C26:C34"/>
    <mergeCell ref="D26:D34"/>
    <mergeCell ref="A45:A53"/>
    <mergeCell ref="B45:B53"/>
    <mergeCell ref="C45:C53"/>
    <mergeCell ref="D45:D53"/>
    <mergeCell ref="G42:G44"/>
    <mergeCell ref="C64:C72"/>
    <mergeCell ref="D64:D72"/>
    <mergeCell ref="D119:E120"/>
    <mergeCell ref="D122:E123"/>
    <mergeCell ref="D121:E121"/>
    <mergeCell ref="D124:E124"/>
    <mergeCell ref="F124:H124"/>
    <mergeCell ref="F122:G123"/>
    <mergeCell ref="H122:H123"/>
    <mergeCell ref="F121:H121"/>
    <mergeCell ref="F119:G120"/>
    <mergeCell ref="H119:H120"/>
    <mergeCell ref="F113:H113"/>
    <mergeCell ref="A4:A6"/>
    <mergeCell ref="A23:A25"/>
    <mergeCell ref="A42:A44"/>
    <mergeCell ref="A61:A63"/>
    <mergeCell ref="A80:A82"/>
    <mergeCell ref="A99:A101"/>
    <mergeCell ref="A7:A15"/>
    <mergeCell ref="A64:A72"/>
    <mergeCell ref="C4:C6"/>
    <mergeCell ref="D4:D6"/>
    <mergeCell ref="E4:E6"/>
    <mergeCell ref="H4:H6"/>
    <mergeCell ref="E16:E17"/>
    <mergeCell ref="F16:G17"/>
    <mergeCell ref="H16:H17"/>
    <mergeCell ref="F4:F6"/>
    <mergeCell ref="G4:G6"/>
    <mergeCell ref="B7:B15"/>
    <mergeCell ref="C7:C15"/>
    <mergeCell ref="D7:D15"/>
    <mergeCell ref="B23:B25"/>
    <mergeCell ref="F42:F44"/>
    <mergeCell ref="A26:A34"/>
    <mergeCell ref="C23:C25"/>
    <mergeCell ref="D23:D25"/>
    <mergeCell ref="H23:H25"/>
    <mergeCell ref="E35:E36"/>
    <mergeCell ref="B4:B6"/>
    <mergeCell ref="E92:E93"/>
    <mergeCell ref="F92:G93"/>
    <mergeCell ref="H92:H93"/>
    <mergeCell ref="F116:H116"/>
    <mergeCell ref="B99:B101"/>
    <mergeCell ref="D118:H118"/>
    <mergeCell ref="F111:G112"/>
    <mergeCell ref="H111:H112"/>
    <mergeCell ref="E99:E101"/>
    <mergeCell ref="H99:H101"/>
    <mergeCell ref="C99:C101"/>
    <mergeCell ref="D99:D101"/>
    <mergeCell ref="E111:E112"/>
    <mergeCell ref="F97:H97"/>
    <mergeCell ref="F99:F101"/>
    <mergeCell ref="G99:G101"/>
    <mergeCell ref="H42:H44"/>
    <mergeCell ref="F35:G36"/>
    <mergeCell ref="H35:H36"/>
    <mergeCell ref="F23:F25"/>
    <mergeCell ref="G23:G25"/>
    <mergeCell ref="A1:K1"/>
    <mergeCell ref="E57:E58"/>
    <mergeCell ref="F94:H94"/>
    <mergeCell ref="E95:E96"/>
    <mergeCell ref="F95:G96"/>
    <mergeCell ref="H95:H96"/>
    <mergeCell ref="E73:E74"/>
    <mergeCell ref="F73:G74"/>
    <mergeCell ref="H73:H74"/>
    <mergeCell ref="F75:H75"/>
    <mergeCell ref="E76:E77"/>
    <mergeCell ref="F76:G77"/>
    <mergeCell ref="H76:H77"/>
    <mergeCell ref="F78:H78"/>
    <mergeCell ref="F59:H59"/>
    <mergeCell ref="B80:B82"/>
    <mergeCell ref="C80:C82"/>
    <mergeCell ref="D80:D82"/>
    <mergeCell ref="E23:E25"/>
    <mergeCell ref="H57:H58"/>
    <mergeCell ref="E38:E39"/>
    <mergeCell ref="F38:G39"/>
    <mergeCell ref="H38:H39"/>
    <mergeCell ref="B64:B72"/>
    <mergeCell ref="I4:K6"/>
    <mergeCell ref="K7:K15"/>
    <mergeCell ref="E114:E115"/>
    <mergeCell ref="F114:G115"/>
    <mergeCell ref="H114:H115"/>
    <mergeCell ref="K102:K110"/>
    <mergeCell ref="I99:K101"/>
    <mergeCell ref="I80:K82"/>
    <mergeCell ref="K83:K91"/>
    <mergeCell ref="E80:E82"/>
    <mergeCell ref="H80:H82"/>
    <mergeCell ref="K45:K53"/>
    <mergeCell ref="E54:E55"/>
    <mergeCell ref="F54:G55"/>
    <mergeCell ref="H54:H55"/>
    <mergeCell ref="I61:K63"/>
    <mergeCell ref="F18:H18"/>
    <mergeCell ref="I42:K44"/>
    <mergeCell ref="F37:H37"/>
    <mergeCell ref="A2:D2"/>
    <mergeCell ref="E2:K2"/>
    <mergeCell ref="A3:K3"/>
    <mergeCell ref="K64:K72"/>
    <mergeCell ref="E19:E20"/>
    <mergeCell ref="F19:G20"/>
    <mergeCell ref="H19:H20"/>
    <mergeCell ref="F21:H21"/>
    <mergeCell ref="B61:B63"/>
    <mergeCell ref="C61:C63"/>
    <mergeCell ref="D61:D63"/>
    <mergeCell ref="E61:E63"/>
    <mergeCell ref="H61:H63"/>
    <mergeCell ref="F56:H56"/>
    <mergeCell ref="I23:K25"/>
    <mergeCell ref="K26:K34"/>
    <mergeCell ref="B42:B44"/>
    <mergeCell ref="C42:C44"/>
    <mergeCell ref="D42:D44"/>
    <mergeCell ref="E42:E44"/>
    <mergeCell ref="F61:F63"/>
    <mergeCell ref="G61:G63"/>
    <mergeCell ref="F40:H40"/>
    <mergeCell ref="F57:G58"/>
  </mergeCells>
  <pageMargins left="0.25" right="0.25" top="0.75" bottom="0.75" header="0.3" footer="0.3"/>
  <pageSetup paperSize="9"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849E37377770644CBAA745317C02D743" ma:contentTypeVersion="2" ma:contentTypeDescription="Yeni belge oluşturun." ma:contentTypeScope="" ma:versionID="b508ed27b0fce1b27122d4910dd930e1">
  <xsd:schema xmlns:xsd="http://www.w3.org/2001/XMLSchema" xmlns:xs="http://www.w3.org/2001/XMLSchema" xmlns:p="http://schemas.microsoft.com/office/2006/metadata/properties" xmlns:ns2="6fc30f8b-2410-4acc-b0ee-638c7ae1fd7b" targetNamespace="http://schemas.microsoft.com/office/2006/metadata/properties" ma:root="true" ma:fieldsID="31afe49ea755252eee516647dca62d16" ns2:_="">
    <xsd:import namespace="6fc30f8b-2410-4acc-b0ee-638c7ae1fd7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30f8b-2410-4acc-b0ee-638c7ae1fd7b"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A561D1-5692-4C3D-9913-EB05A0E66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30f8b-2410-4acc-b0ee-638c7ae1fd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6B10A-D18F-4C9C-A874-AFE5349FD90B}">
  <ds:schemaRefs>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6fc30f8b-2410-4acc-b0ee-638c7ae1fd7b"/>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40C90BF-435D-4A55-91DB-C7C899BF83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ANNUAL DIRECTIONAL DRILLING</vt:lpstr>
      <vt:lpstr>'ANNUAL DIRECTIONAL DRILLING'!Yazdırma_Alanı</vt:lpstr>
    </vt:vector>
  </TitlesOfParts>
  <Company>TPAO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SINEM KIZILAY</dc:creator>
  <cp:lastModifiedBy>AHMET TETİK</cp:lastModifiedBy>
  <cp:lastPrinted>2024-05-30T19:34:38Z</cp:lastPrinted>
  <dcterms:created xsi:type="dcterms:W3CDTF">2022-01-19T12:34:51Z</dcterms:created>
  <dcterms:modified xsi:type="dcterms:W3CDTF">2024-07-23T14:10:58Z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b759f6-5337-4dc5-b19b-e74b6da11f8f_Enabled">
    <vt:lpwstr>true</vt:lpwstr>
  </property>
  <property fmtid="{D5CDD505-2E9C-101B-9397-08002B2CF9AE}" pid="3" name="MSIP_Label_8bb759f6-5337-4dc5-b19b-e74b6da11f8f_SetDate">
    <vt:lpwstr>2022-03-03T10:35:47Z</vt:lpwstr>
  </property>
  <property fmtid="{D5CDD505-2E9C-101B-9397-08002B2CF9AE}" pid="4" name="MSIP_Label_8bb759f6-5337-4dc5-b19b-e74b6da11f8f_Method">
    <vt:lpwstr>Standard</vt:lpwstr>
  </property>
  <property fmtid="{D5CDD505-2E9C-101B-9397-08002B2CF9AE}" pid="5" name="MSIP_Label_8bb759f6-5337-4dc5-b19b-e74b6da11f8f_Name">
    <vt:lpwstr>8bb759f6-5337-4dc5-b19b-e74b6da11f8f</vt:lpwstr>
  </property>
  <property fmtid="{D5CDD505-2E9C-101B-9397-08002B2CF9AE}" pid="6" name="MSIP_Label_8bb759f6-5337-4dc5-b19b-e74b6da11f8f_SiteId">
    <vt:lpwstr>41ff26dc-250f-4b13-8981-739be8610c21</vt:lpwstr>
  </property>
  <property fmtid="{D5CDD505-2E9C-101B-9397-08002B2CF9AE}" pid="7" name="MSIP_Label_8bb759f6-5337-4dc5-b19b-e74b6da11f8f_ActionId">
    <vt:lpwstr>2fb49d63-246b-43d0-be38-3b1291adf848</vt:lpwstr>
  </property>
  <property fmtid="{D5CDD505-2E9C-101B-9397-08002B2CF9AE}" pid="8" name="MSIP_Label_8bb759f6-5337-4dc5-b19b-e74b6da11f8f_ContentBits">
    <vt:lpwstr>2</vt:lpwstr>
  </property>
  <property fmtid="{D5CDD505-2E9C-101B-9397-08002B2CF9AE}" pid="9" name="ContentTypeId">
    <vt:lpwstr>0x010100849E37377770644CBAA745317C02D743</vt:lpwstr>
  </property>
  <property fmtid="{D5CDD505-2E9C-101B-9397-08002B2CF9AE}" pid="10" name="bjDocumentLabelXML">
    <vt:lpwstr>&lt;?xml version="1.0" encoding="us-ascii"?&gt;&lt;sisl xmlns:xsd="http://www.w3.org/2001/XMLSchema" xmlns:xsi="http://www.w3.org/2001/XMLSchema-instance" sislVersion="0" policy="06b88be1-581b-4ca2-b20f-13331b601e41" origin="userSelected" xmlns="http://www.boldonj</vt:lpwstr>
  </property>
  <property fmtid="{D5CDD505-2E9C-101B-9397-08002B2CF9AE}" pid="11" name="bjDocumentLabelXML-0">
    <vt:lpwstr>ames.com/2008/01/sie/internal/label"&gt;&lt;element uid="id_classification_organizationspesific" value="" /&gt;&lt;/sisl&gt;</vt:lpwstr>
  </property>
  <property fmtid="{D5CDD505-2E9C-101B-9397-08002B2CF9AE}" pid="12" name="bjLabelRefreshRequired">
    <vt:lpwstr>FileClassifier</vt:lpwstr>
  </property>
</Properties>
</file>