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atetik\Desktop\2024 DD\RSS\"/>
    </mc:Choice>
  </mc:AlternateContent>
  <xr:revisionPtr revIDLastSave="0" documentId="13_ncr:1_{8EC7704F-69AE-482A-92EE-9A1654784830}" xr6:coauthVersionLast="36" xr6:coauthVersionMax="36" xr10:uidLastSave="{00000000-0000-0000-0000-000000000000}"/>
  <bookViews>
    <workbookView xWindow="0" yWindow="0" windowWidth="23040" windowHeight="8325" xr2:uid="{00000000-000D-0000-FFFF-FFFF00000000}"/>
  </bookViews>
  <sheets>
    <sheet name="ANNUAL DIRECTIONAL DRIL W RSS" sheetId="1" r:id="rId1"/>
  </sheets>
  <definedNames>
    <definedName name="_xlnm.Print_Area" localSheetId="0">'ANNUAL DIRECTIONAL DRIL W RSS'!$A$1:$L$132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6" i="1" l="1"/>
  <c r="H105" i="1"/>
  <c r="H86" i="1"/>
  <c r="H85" i="1"/>
  <c r="H66" i="1"/>
  <c r="H65" i="1"/>
  <c r="H46" i="1"/>
  <c r="H45" i="1"/>
  <c r="H26" i="1"/>
  <c r="H25" i="1"/>
  <c r="H27" i="1" l="1"/>
  <c r="L25" i="1" l="1"/>
  <c r="L6" i="1"/>
  <c r="H74" i="1" l="1"/>
  <c r="H73" i="1"/>
  <c r="H72" i="1"/>
  <c r="H71" i="1"/>
  <c r="H70" i="1"/>
  <c r="H69" i="1"/>
  <c r="H68" i="1"/>
  <c r="H67" i="1"/>
  <c r="L65" i="1"/>
  <c r="I69" i="1" s="1"/>
  <c r="I78" i="1" s="1"/>
  <c r="H14" i="1"/>
  <c r="H13" i="1"/>
  <c r="H12" i="1"/>
  <c r="H11" i="1"/>
  <c r="H10" i="1"/>
  <c r="H9" i="1"/>
  <c r="H8" i="1"/>
  <c r="H7" i="1"/>
  <c r="I9" i="1"/>
  <c r="H6" i="1"/>
  <c r="G78" i="1" l="1"/>
  <c r="G80" i="1" s="1"/>
  <c r="G18" i="1"/>
  <c r="G75" i="1"/>
  <c r="I75" i="1"/>
  <c r="I18" i="1"/>
  <c r="I15" i="1"/>
  <c r="G15" i="1"/>
  <c r="G20" i="1" l="1"/>
  <c r="G77" i="1"/>
  <c r="G17" i="1"/>
  <c r="H113" i="1" l="1"/>
  <c r="H112" i="1"/>
  <c r="H111" i="1"/>
  <c r="H110" i="1"/>
  <c r="H109" i="1"/>
  <c r="H108" i="1"/>
  <c r="H107" i="1"/>
  <c r="H47" i="1"/>
  <c r="H87" i="1"/>
  <c r="H94" i="1"/>
  <c r="H93" i="1"/>
  <c r="H92" i="1"/>
  <c r="H91" i="1"/>
  <c r="H90" i="1"/>
  <c r="H89" i="1"/>
  <c r="H88" i="1"/>
  <c r="H32" i="1"/>
  <c r="H28" i="1"/>
  <c r="H48" i="1"/>
  <c r="H114" i="1"/>
  <c r="L105" i="1"/>
  <c r="I109" i="1" s="1"/>
  <c r="I118" i="1" s="1"/>
  <c r="L85" i="1"/>
  <c r="I89" i="1" s="1"/>
  <c r="H54" i="1"/>
  <c r="H53" i="1"/>
  <c r="H52" i="1"/>
  <c r="H51" i="1"/>
  <c r="H50" i="1"/>
  <c r="H49" i="1"/>
  <c r="L45" i="1"/>
  <c r="I49" i="1" s="1"/>
  <c r="I58" i="1" s="1"/>
  <c r="H34" i="1"/>
  <c r="H33" i="1"/>
  <c r="H30" i="1"/>
  <c r="H29" i="1"/>
  <c r="H31" i="1"/>
  <c r="I29" i="1"/>
  <c r="I35" i="1" s="1"/>
  <c r="G115" i="1" l="1"/>
  <c r="G118" i="1"/>
  <c r="I115" i="1"/>
  <c r="G98" i="1"/>
  <c r="I98" i="1"/>
  <c r="I95" i="1"/>
  <c r="G95" i="1"/>
  <c r="G58" i="1"/>
  <c r="G60" i="1" s="1"/>
  <c r="I38" i="1"/>
  <c r="G55" i="1"/>
  <c r="I55" i="1"/>
  <c r="G35" i="1"/>
  <c r="G38" i="1"/>
  <c r="I126" i="1" l="1"/>
  <c r="G126" i="1"/>
  <c r="I123" i="1"/>
  <c r="G123" i="1"/>
  <c r="G117" i="1"/>
  <c r="G120" i="1"/>
  <c r="G100" i="1"/>
  <c r="G57" i="1"/>
  <c r="G97" i="1"/>
  <c r="G40" i="1"/>
  <c r="G37" i="1"/>
  <c r="G128" i="1" l="1"/>
  <c r="G125" i="1"/>
</calcChain>
</file>

<file path=xl/sharedStrings.xml><?xml version="1.0" encoding="utf-8"?>
<sst xmlns="http://schemas.openxmlformats.org/spreadsheetml/2006/main" count="204" uniqueCount="73">
  <si>
    <t>NAME OF THE COMPANY :</t>
  </si>
  <si>
    <t>ITEMS</t>
  </si>
  <si>
    <t>Daily Operating Rate</t>
  </si>
  <si>
    <t>8 1/2"</t>
  </si>
  <si>
    <t>6"</t>
  </si>
  <si>
    <t>TOTAL COST PER WELLS/SECTIONS</t>
  </si>
  <si>
    <t>TOTAL COST PER SECTIONS/WELLS (weighted average)</t>
  </si>
  <si>
    <t>17 1/2"</t>
  </si>
  <si>
    <t>Total Operating Cost</t>
  </si>
  <si>
    <t>Section</t>
  </si>
  <si>
    <t>Estimated Average Operating Days</t>
  </si>
  <si>
    <t>TOTAL COST PER SECTION (weighted average)</t>
  </si>
  <si>
    <t>Estimated Number of Sections (X2)</t>
  </si>
  <si>
    <t>Estimated Number of Sections (X3)</t>
  </si>
  <si>
    <t>Estimated Number of Sections (X4)</t>
  </si>
  <si>
    <t>SUMMARY</t>
  </si>
  <si>
    <t>Dumb Iron tools(LSs,Xos,Stabs., etc.) (Lumpsum)</t>
  </si>
  <si>
    <t>**Demobilization of Equipment ($/Lumpsum)</t>
  </si>
  <si>
    <t>Directional Driller x 2</t>
  </si>
  <si>
    <t>Mobilization of Crew ($/Lumpsum)</t>
  </si>
  <si>
    <t>Demobilization of Crew ($/Lumpsum)</t>
  </si>
  <si>
    <t xml:space="preserve">NOTES: </t>
  </si>
  <si>
    <t>LIH Prices for Dumb Iron Drilling tools (Please add other items that you will use)</t>
  </si>
  <si>
    <t>NMDC's</t>
  </si>
  <si>
    <t>Probes</t>
  </si>
  <si>
    <t>NM Stabs</t>
  </si>
  <si>
    <t>XOs</t>
  </si>
  <si>
    <t>UBH Stab</t>
  </si>
  <si>
    <t>Float Valve</t>
  </si>
  <si>
    <t>*Mobilization of Equipment ($/Lumpsum)</t>
  </si>
  <si>
    <t>2 x MWD (as 1 +1 back up)</t>
  </si>
  <si>
    <t>2 x Gamma Ray Logging Tool (as 1 +1 back up)</t>
  </si>
  <si>
    <t>2 x 8” or equivalent PDM (as 1 +1 back up)</t>
  </si>
  <si>
    <t>Lost in Hole for 26" per tool (B1)</t>
  </si>
  <si>
    <t>Lost in Hole for 17 1/2" per tool (B2)</t>
  </si>
  <si>
    <t>Lost in Hole for 12 1/4" per tool (B3)</t>
  </si>
  <si>
    <t>Lost in Hole for 10 5/8" per tool (B4)</t>
  </si>
  <si>
    <t>Estimated Number of Sections (X5)</t>
  </si>
  <si>
    <t>Lost in Hole for 8 1/2" per tool (B5)</t>
  </si>
  <si>
    <t>Estimated Number of Sections (X6)</t>
  </si>
  <si>
    <t>Lost in Hole for 6" per tool (B6)</t>
  </si>
  <si>
    <t>26"</t>
  </si>
  <si>
    <t>12 1/4"</t>
  </si>
  <si>
    <t>10 5/8"</t>
  </si>
  <si>
    <t>N/A</t>
  </si>
  <si>
    <t>2 x 9 ½” or equivalent PDM (as 1 +1 back up)</t>
  </si>
  <si>
    <t>2 x 9 ½” or equivalent RSS (as 1 +1 back up)</t>
  </si>
  <si>
    <t>2 x 8” or equivalent RSS (as 1 +1 back up)</t>
  </si>
  <si>
    <t>2 x 6 ¾” or equivalent PDM (as 1 +1 back up)</t>
  </si>
  <si>
    <t>2 x 6 ¾” or equivalent RSS (as 1 +1 back up)</t>
  </si>
  <si>
    <t>2 x 5” or equivalent PDM (as 1 +1 back up)</t>
  </si>
  <si>
    <t>2 x 5” or equivalent RSS (as 1 +1 back up)</t>
  </si>
  <si>
    <t>Filter Subs</t>
  </si>
  <si>
    <t>TOTAL COST FOR 20 SECTIONS (weighted average)</t>
  </si>
  <si>
    <t>TOTAL COST FOR 100 SECTIONS (weighted average)</t>
  </si>
  <si>
    <t>TOTAL COST FOR 85 SECTIONS (weighted average)</t>
  </si>
  <si>
    <t>TOTAL COST FOR WELLS/SECTIONS (weighted average)                                                                ((A1 + A2 + A3 + A4) x 95/100) + ((B1*X1 + B2*X2 + B3*X3 + B4*X4) x 5/100)</t>
  </si>
  <si>
    <t>TOTAL COST FOR WELLS/SECTIONS, (A1+A2+A3+A4+A5+A6) and (B1xX1+B2xX2+B3xX3+B4xX4+B5xX5+B6xX6)</t>
  </si>
  <si>
    <t>TOTAL COST FOR 20 SECTIONS, A6 and B6xX6</t>
  </si>
  <si>
    <t>TOTAL COST PER SECTION</t>
  </si>
  <si>
    <t>TOTAL COST FOR 100 SECTIONS, A5 and B5xX5</t>
  </si>
  <si>
    <t>TOTAL COST FOR 20 SECTIONS, A4 and B4xX4</t>
  </si>
  <si>
    <t>TOTAL COST FOR 100 SECTIONS, A3 and B3xX3</t>
  </si>
  <si>
    <t>TOTAL COST FOR 85 SECTIONS, A2 and B2xX2</t>
  </si>
  <si>
    <t>TOTAL COST FOR 20 SECTIONS, A1 and B1xX1</t>
  </si>
  <si>
    <t>PROPOSAL SHEET FOR DIRECTIONAL DRILLING WITH RSS</t>
  </si>
  <si>
    <t>Estimated Number of Sections (X1)</t>
  </si>
  <si>
    <t>*** "Estimated  Number of sets for Motor BHA to be kept ready in Turkey" and "Estimated  Number of sets for RSS BHA to be kept ready in Turkey" is stated in the technical specifications sheet. "Proposed Number of Tool Sets for Motor BHA that to be kept in Turkey" and "Proposed Number of Tool Sets for RSS BHA that to be kept in Turkey" shall not be more than the number of the tools estimated in the technical specifications sheet.</t>
  </si>
  <si>
    <t>**** Bidder is not allowed to add notes under commercial proposal.</t>
  </si>
  <si>
    <t>** Demobilization of Equipment ($/Lumpsum):shall mean the removal of the used tools from pointed worksite to the Contractor’s base located in Turkey.</t>
  </si>
  <si>
    <t>* Mobilization Equipment ($/Lumpsum): shall mean the arrival of the required tools for required hole size from Contractor’s base located in Turkey to the pointed worksite</t>
  </si>
  <si>
    <t>Proposed Number of Tool Sets for Motor BHA that to be kept in Turkey***</t>
  </si>
  <si>
    <t>Proposed Number of Tool Sets for RSS BHA that to be kept in Turkey***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</si>
</sst>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_-[$$-409]* #,##0.00_ ;_-[$$-409]* \-#,##0.00\ ;_-[$$-409]* &quot;-&quot;??_ ;_-@_ "/>
    <numFmt numFmtId="166" formatCode="[$$-409]#,##0.00"/>
  </numFmts>
  <fonts count="15" x14ac:knownFonts="1">
    <font>
      <sz val="11"/>
      <color theme="1"/>
      <name val="Calibri"/>
      <family val="2"/>
      <scheme val="minor"/>
    </font>
    <font>
      <sz val="11"/>
      <color theme="1"/>
      <name val="Calibri"/>
      <family val="2"/>
      <charset val="162"/>
      <scheme val="minor"/>
    </font>
    <font>
      <b/>
      <sz val="11"/>
      <color theme="1"/>
      <name val="Calibri"/>
      <family val="2"/>
      <scheme val="minor"/>
    </font>
    <font>
      <b/>
      <sz val="11"/>
      <name val="Calibri"/>
      <family val="2"/>
    </font>
    <font>
      <b/>
      <sz val="11"/>
      <color indexed="8"/>
      <name val="Calibri"/>
      <family val="2"/>
    </font>
    <font>
      <b/>
      <sz val="14"/>
      <color theme="1"/>
      <name val="Calibri"/>
      <family val="2"/>
      <scheme val="minor"/>
    </font>
    <font>
      <sz val="11"/>
      <color theme="1"/>
      <name val="Calibri"/>
      <family val="2"/>
      <charset val="162"/>
      <scheme val="minor"/>
    </font>
    <font>
      <b/>
      <sz val="11"/>
      <color theme="1"/>
      <name val="Calibri"/>
      <family val="2"/>
      <charset val="162"/>
      <scheme val="minor"/>
    </font>
    <font>
      <b/>
      <sz val="16"/>
      <color theme="1"/>
      <name val="Calibri"/>
      <family val="2"/>
      <scheme val="minor"/>
    </font>
    <font>
      <sz val="11"/>
      <color theme="1"/>
      <name val="Calibri"/>
      <family val="2"/>
    </font>
    <font>
      <b/>
      <sz val="18"/>
      <color theme="1"/>
      <name val="Calibri"/>
      <family val="2"/>
      <charset val="162"/>
      <scheme val="minor"/>
    </font>
    <font>
      <b/>
      <u/>
      <sz val="28"/>
      <color theme="1"/>
      <name val="Calibri"/>
      <family val="2"/>
      <charset val="162"/>
      <scheme val="minor"/>
    </font>
    <font>
      <b/>
      <i/>
      <sz val="11"/>
      <color theme="1"/>
      <name val="Calibri"/>
      <family val="2"/>
      <charset val="162"/>
      <scheme val="minor"/>
    </font>
    <font>
      <b/>
      <i/>
      <sz val="12"/>
      <color theme="1"/>
      <name val="Calibri"/>
      <family val="2"/>
      <charset val="162"/>
      <scheme val="minor"/>
    </font>
    <font>
      <b/>
      <sz val="12"/>
      <color theme="1"/>
      <name val="Calibri"/>
      <family val="2"/>
      <charset val="162"/>
      <scheme val="minor"/>
    </font>
  </fonts>
  <fills count="11">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D9D9D9"/>
        <bgColor rgb="FF000000"/>
      </patternFill>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s>
  <cellStyleXfs count="3">
    <xf numFmtId="0" fontId="0" fillId="0" borderId="0"/>
    <xf numFmtId="0" fontId="6" fillId="0" borderId="0"/>
    <xf numFmtId="0" fontId="1" fillId="0" borderId="0"/>
  </cellStyleXfs>
  <cellXfs count="144">
    <xf numFmtId="0" fontId="0" fillId="0" borderId="0" xfId="0"/>
    <xf numFmtId="164" fontId="0" fillId="5" borderId="16" xfId="0" applyNumberFormat="1" applyFill="1" applyBorder="1" applyAlignment="1" applyProtection="1">
      <alignment horizontal="center" vertical="center"/>
      <protection locked="0"/>
    </xf>
    <xf numFmtId="0" fontId="0" fillId="0" borderId="0" xfId="0" applyAlignment="1">
      <alignment wrapText="1"/>
    </xf>
    <xf numFmtId="164" fontId="0" fillId="5" borderId="1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vertical="center"/>
    </xf>
    <xf numFmtId="164" fontId="0" fillId="3" borderId="20" xfId="0" applyNumberFormat="1" applyFill="1" applyBorder="1" applyAlignment="1" applyProtection="1">
      <alignment horizontal="center" vertical="center"/>
    </xf>
    <xf numFmtId="0" fontId="5" fillId="0" borderId="0" xfId="0" applyFont="1" applyFill="1" applyBorder="1" applyAlignment="1">
      <alignment horizontal="center" vertical="center"/>
    </xf>
    <xf numFmtId="0" fontId="0" fillId="3" borderId="29" xfId="0" applyFill="1" applyBorder="1" applyAlignment="1" applyProtection="1">
      <alignment vertical="center"/>
    </xf>
    <xf numFmtId="0" fontId="0" fillId="7" borderId="30" xfId="0" applyFill="1" applyBorder="1" applyAlignment="1" applyProtection="1">
      <alignment vertical="center" wrapText="1"/>
    </xf>
    <xf numFmtId="0" fontId="0" fillId="3" borderId="30" xfId="0" applyFill="1" applyBorder="1" applyAlignment="1" applyProtection="1">
      <alignment vertical="center" wrapText="1"/>
    </xf>
    <xf numFmtId="0" fontId="0" fillId="3" borderId="31" xfId="0" applyFill="1" applyBorder="1" applyAlignment="1" applyProtection="1">
      <alignment vertical="center"/>
    </xf>
    <xf numFmtId="165" fontId="0" fillId="0" borderId="21" xfId="0" applyNumberFormat="1" applyBorder="1"/>
    <xf numFmtId="165" fontId="0" fillId="0" borderId="33" xfId="0" applyNumberFormat="1" applyBorder="1"/>
    <xf numFmtId="165" fontId="0" fillId="0" borderId="22" xfId="0" applyNumberFormat="1" applyBorder="1"/>
    <xf numFmtId="165" fontId="0" fillId="0" borderId="34" xfId="0" applyNumberFormat="1" applyFill="1" applyBorder="1"/>
    <xf numFmtId="0" fontId="0" fillId="0" borderId="34" xfId="0" applyBorder="1"/>
    <xf numFmtId="0" fontId="2" fillId="0" borderId="0" xfId="0" applyFont="1" applyFill="1" applyBorder="1" applyAlignment="1">
      <alignment wrapText="1"/>
    </xf>
    <xf numFmtId="165" fontId="0" fillId="0" borderId="35" xfId="0" applyNumberFormat="1" applyBorder="1"/>
    <xf numFmtId="165" fontId="0" fillId="0" borderId="7" xfId="0" applyNumberFormat="1" applyBorder="1"/>
    <xf numFmtId="165" fontId="0" fillId="0" borderId="34" xfId="0" applyNumberFormat="1" applyBorder="1"/>
    <xf numFmtId="0" fontId="0" fillId="0" borderId="28" xfId="0" applyBorder="1" applyAlignment="1">
      <alignment wrapText="1"/>
    </xf>
    <xf numFmtId="165" fontId="0" fillId="7" borderId="33" xfId="0" applyNumberFormat="1" applyFill="1" applyBorder="1"/>
    <xf numFmtId="165" fontId="0" fillId="0" borderId="30" xfId="0" applyNumberFormat="1" applyBorder="1"/>
    <xf numFmtId="165" fontId="0" fillId="0" borderId="8" xfId="0" applyNumberFormat="1" applyBorder="1"/>
    <xf numFmtId="165" fontId="0" fillId="7" borderId="30" xfId="0" applyNumberFormat="1" applyFill="1" applyBorder="1"/>
    <xf numFmtId="164" fontId="0" fillId="3" borderId="37" xfId="0" applyNumberFormat="1" applyFill="1" applyBorder="1" applyAlignment="1" applyProtection="1">
      <alignment horizontal="center" vertical="center"/>
    </xf>
    <xf numFmtId="165" fontId="0" fillId="0" borderId="38" xfId="0" applyNumberFormat="1" applyBorder="1"/>
    <xf numFmtId="0" fontId="4" fillId="0" borderId="0" xfId="0" applyFont="1" applyFill="1" applyBorder="1" applyAlignment="1" applyProtection="1">
      <alignment vertical="center" textRotation="90" wrapText="1"/>
    </xf>
    <xf numFmtId="3" fontId="2" fillId="0" borderId="0" xfId="0" applyNumberFormat="1" applyFont="1" applyFill="1" applyBorder="1" applyAlignment="1" applyProtection="1">
      <alignment vertical="center" wrapText="1"/>
      <protection locked="0"/>
    </xf>
    <xf numFmtId="0" fontId="0" fillId="0" borderId="0" xfId="0" applyFill="1" applyBorder="1"/>
    <xf numFmtId="0" fontId="4" fillId="0" borderId="0" xfId="0" applyFont="1" applyFill="1" applyBorder="1" applyAlignment="1" applyProtection="1">
      <alignment horizontal="center" vertical="center" textRotation="90" wrapText="1"/>
    </xf>
    <xf numFmtId="3" fontId="2" fillId="0" borderId="0" xfId="0" applyNumberFormat="1" applyFont="1" applyFill="1" applyBorder="1" applyAlignment="1" applyProtection="1">
      <alignment vertical="center"/>
      <protection locked="0"/>
    </xf>
    <xf numFmtId="0" fontId="5" fillId="0" borderId="0" xfId="0" applyFont="1" applyFill="1" applyBorder="1" applyAlignment="1">
      <alignment horizontal="center" vertical="center" wrapText="1"/>
    </xf>
    <xf numFmtId="0" fontId="9" fillId="9" borderId="39" xfId="0" applyFont="1" applyFill="1" applyBorder="1" applyAlignment="1" applyProtection="1">
      <alignment vertical="center" wrapText="1"/>
    </xf>
    <xf numFmtId="0" fontId="0" fillId="3" borderId="21" xfId="0" applyFill="1" applyBorder="1" applyAlignment="1" applyProtection="1">
      <alignment vertical="center"/>
    </xf>
    <xf numFmtId="0" fontId="9" fillId="9" borderId="22" xfId="0" applyFont="1" applyFill="1" applyBorder="1" applyAlignment="1" applyProtection="1">
      <alignment vertical="center" wrapText="1"/>
    </xf>
    <xf numFmtId="164" fontId="0" fillId="3" borderId="40" xfId="0" applyNumberFormat="1" applyFill="1" applyBorder="1" applyAlignment="1" applyProtection="1">
      <alignment horizontal="center" vertical="center"/>
    </xf>
    <xf numFmtId="0" fontId="0" fillId="0" borderId="41" xfId="0" applyBorder="1"/>
    <xf numFmtId="165" fontId="0" fillId="0" borderId="23" xfId="0" applyNumberFormat="1" applyBorder="1"/>
    <xf numFmtId="164" fontId="0" fillId="7" borderId="17" xfId="0" applyNumberFormat="1" applyFill="1" applyBorder="1" applyAlignment="1" applyProtection="1">
      <alignment horizontal="center" vertical="center"/>
      <protection locked="0"/>
    </xf>
    <xf numFmtId="164" fontId="0" fillId="7" borderId="12" xfId="0" applyNumberFormat="1" applyFill="1" applyBorder="1" applyAlignment="1" applyProtection="1">
      <alignment horizontal="center" vertical="center"/>
    </xf>
    <xf numFmtId="0" fontId="5" fillId="0" borderId="28" xfId="0" applyFont="1" applyFill="1" applyBorder="1" applyAlignment="1">
      <alignment horizontal="center" vertical="center"/>
    </xf>
    <xf numFmtId="0" fontId="5" fillId="0" borderId="18" xfId="0" applyFont="1" applyFill="1" applyBorder="1" applyAlignment="1">
      <alignment horizontal="center" vertical="center"/>
    </xf>
    <xf numFmtId="166" fontId="5" fillId="10" borderId="1" xfId="0" applyNumberFormat="1" applyFont="1" applyFill="1" applyBorder="1" applyAlignment="1">
      <alignment horizontal="center" vertical="center"/>
    </xf>
    <xf numFmtId="0" fontId="4" fillId="0" borderId="28" xfId="0" applyFont="1" applyFill="1" applyBorder="1" applyAlignment="1" applyProtection="1">
      <alignment vertical="center" textRotation="90" wrapText="1"/>
    </xf>
    <xf numFmtId="0" fontId="0" fillId="0" borderId="0" xfId="0" applyBorder="1"/>
    <xf numFmtId="0" fontId="2" fillId="0" borderId="27" xfId="0" applyFont="1" applyFill="1" applyBorder="1" applyAlignment="1">
      <alignment wrapText="1"/>
    </xf>
    <xf numFmtId="0" fontId="0" fillId="0" borderId="27" xfId="0" applyBorder="1"/>
    <xf numFmtId="0" fontId="0" fillId="0" borderId="28" xfId="0" applyFill="1" applyBorder="1"/>
    <xf numFmtId="0" fontId="0" fillId="0" borderId="28" xfId="0" applyBorder="1"/>
    <xf numFmtId="0" fontId="7" fillId="0" borderId="0" xfId="0" applyFont="1" applyBorder="1"/>
    <xf numFmtId="0" fontId="1" fillId="0" borderId="0" xfId="2" applyBorder="1"/>
    <xf numFmtId="0" fontId="0" fillId="0" borderId="18" xfId="0" applyBorder="1"/>
    <xf numFmtId="0" fontId="0" fillId="0" borderId="1" xfId="0" applyBorder="1"/>
    <xf numFmtId="0" fontId="0" fillId="0" borderId="19" xfId="0" applyBorder="1"/>
    <xf numFmtId="0" fontId="14" fillId="8" borderId="36" xfId="0" applyFont="1" applyFill="1" applyBorder="1" applyAlignment="1">
      <alignment horizontal="left"/>
    </xf>
    <xf numFmtId="3" fontId="2" fillId="5" borderId="6" xfId="0" applyNumberFormat="1" applyFont="1" applyFill="1" applyBorder="1" applyAlignment="1" applyProtection="1">
      <alignment horizontal="center" vertical="center"/>
      <protection locked="0"/>
    </xf>
    <xf numFmtId="3" fontId="2" fillId="5" borderId="13" xfId="0" applyNumberFormat="1" applyFont="1" applyFill="1" applyBorder="1" applyAlignment="1" applyProtection="1">
      <alignment horizontal="center" vertical="center"/>
      <protection locked="0"/>
    </xf>
    <xf numFmtId="3" fontId="2" fillId="5" borderId="15" xfId="0" applyNumberFormat="1" applyFont="1" applyFill="1" applyBorder="1" applyAlignment="1" applyProtection="1">
      <alignment horizontal="center" vertical="center"/>
      <protection locked="0"/>
    </xf>
    <xf numFmtId="166" fontId="5" fillId="6" borderId="9" xfId="0" applyNumberFormat="1" applyFont="1" applyFill="1" applyBorder="1" applyAlignment="1">
      <alignment horizontal="center" vertical="center"/>
    </xf>
    <xf numFmtId="166" fontId="5" fillId="6" borderId="10" xfId="0" applyNumberFormat="1" applyFont="1" applyFill="1" applyBorder="1" applyAlignment="1">
      <alignment horizontal="center" vertical="center"/>
    </xf>
    <xf numFmtId="166" fontId="5" fillId="6" borderId="18" xfId="0" applyNumberFormat="1" applyFont="1" applyFill="1" applyBorder="1" applyAlignment="1">
      <alignment horizontal="center" vertical="center"/>
    </xf>
    <xf numFmtId="166" fontId="5" fillId="6" borderId="19" xfId="0" applyNumberFormat="1" applyFont="1" applyFill="1" applyBorder="1" applyAlignment="1">
      <alignment horizontal="center" vertical="center"/>
    </xf>
    <xf numFmtId="166" fontId="5" fillId="6" borderId="6" xfId="0" applyNumberFormat="1" applyFont="1" applyFill="1" applyBorder="1" applyAlignment="1">
      <alignment horizontal="center" vertical="center"/>
    </xf>
    <xf numFmtId="166" fontId="5" fillId="6" borderId="15" xfId="0" applyNumberFormat="1" applyFont="1" applyFill="1" applyBorder="1" applyAlignment="1">
      <alignment horizontal="center" vertical="center"/>
    </xf>
    <xf numFmtId="166" fontId="5" fillId="7" borderId="2" xfId="0" applyNumberFormat="1" applyFont="1" applyFill="1" applyBorder="1" applyAlignment="1">
      <alignment horizontal="center" vertical="center"/>
    </xf>
    <xf numFmtId="166" fontId="5" fillId="7" borderId="3" xfId="0" applyNumberFormat="1" applyFont="1" applyFill="1" applyBorder="1" applyAlignment="1">
      <alignment horizontal="center" vertical="center"/>
    </xf>
    <xf numFmtId="166" fontId="5" fillId="7" borderId="4" xfId="0" applyNumberFormat="1" applyFont="1" applyFill="1" applyBorder="1" applyAlignment="1">
      <alignment horizontal="center" vertical="center"/>
    </xf>
    <xf numFmtId="0" fontId="3" fillId="3" borderId="5"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2" fillId="7" borderId="9" xfId="0" applyFont="1" applyFill="1" applyBorder="1" applyAlignment="1" applyProtection="1">
      <alignment horizontal="center" vertical="center" wrapText="1"/>
    </xf>
    <xf numFmtId="0" fontId="2" fillId="7" borderId="32" xfId="0" applyFont="1" applyFill="1" applyBorder="1" applyAlignment="1" applyProtection="1">
      <alignment horizontal="center" vertical="center" wrapText="1"/>
    </xf>
    <xf numFmtId="0" fontId="2" fillId="7" borderId="10" xfId="0" applyFont="1" applyFill="1" applyBorder="1" applyAlignment="1" applyProtection="1">
      <alignment horizontal="center" vertical="center" wrapText="1"/>
    </xf>
    <xf numFmtId="0" fontId="2" fillId="7" borderId="28"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 fillId="7" borderId="27"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2" fillId="7" borderId="19"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readingOrder="1"/>
    </xf>
    <xf numFmtId="0" fontId="4" fillId="3" borderId="13" xfId="0" applyFont="1" applyFill="1" applyBorder="1" applyAlignment="1" applyProtection="1">
      <alignment horizontal="center" vertical="center" wrapText="1" readingOrder="1"/>
    </xf>
    <xf numFmtId="0" fontId="4" fillId="3" borderId="15" xfId="0" applyFont="1" applyFill="1" applyBorder="1" applyAlignment="1" applyProtection="1">
      <alignment horizontal="center" vertical="center" wrapText="1" readingOrder="1"/>
    </xf>
    <xf numFmtId="0" fontId="2" fillId="4" borderId="6"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165" fontId="0" fillId="7" borderId="6" xfId="0" applyNumberFormat="1" applyFill="1" applyBorder="1" applyAlignment="1">
      <alignment horizontal="center" vertical="center"/>
    </xf>
    <xf numFmtId="165" fontId="0" fillId="7" borderId="13" xfId="0" applyNumberFormat="1" applyFill="1" applyBorder="1" applyAlignment="1">
      <alignment horizontal="center" vertical="center"/>
    </xf>
    <xf numFmtId="165" fontId="0" fillId="7" borderId="15" xfId="0" applyNumberFormat="1" applyFill="1" applyBorder="1" applyAlignment="1">
      <alignment horizontal="center" vertical="center"/>
    </xf>
    <xf numFmtId="3" fontId="2" fillId="5" borderId="6" xfId="0" applyNumberFormat="1" applyFont="1" applyFill="1" applyBorder="1" applyAlignment="1" applyProtection="1">
      <alignment horizontal="center" vertical="center" wrapText="1"/>
      <protection locked="0"/>
    </xf>
    <xf numFmtId="3" fontId="2" fillId="5" borderId="13" xfId="0" applyNumberFormat="1" applyFont="1" applyFill="1" applyBorder="1" applyAlignment="1" applyProtection="1">
      <alignment horizontal="center" vertical="center" wrapText="1"/>
      <protection locked="0"/>
    </xf>
    <xf numFmtId="3" fontId="2" fillId="5" borderId="15" xfId="0" applyNumberFormat="1" applyFont="1" applyFill="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2" xfId="0" applyFont="1" applyBorder="1" applyAlignment="1">
      <alignment horizontal="right"/>
    </xf>
    <xf numFmtId="0" fontId="10" fillId="0" borderId="3" xfId="0" applyFont="1" applyBorder="1" applyAlignment="1">
      <alignment horizontal="right"/>
    </xf>
    <xf numFmtId="0" fontId="10" fillId="2" borderId="3" xfId="0" applyFont="1" applyFill="1" applyBorder="1" applyAlignment="1">
      <alignment horizontal="center"/>
    </xf>
    <xf numFmtId="0" fontId="10" fillId="2" borderId="4" xfId="0" applyFont="1" applyFill="1" applyBorder="1" applyAlignment="1">
      <alignment horizontal="center"/>
    </xf>
    <xf numFmtId="166" fontId="5" fillId="6" borderId="28" xfId="0" applyNumberFormat="1" applyFont="1" applyFill="1" applyBorder="1" applyAlignment="1">
      <alignment horizontal="center" vertical="center"/>
    </xf>
    <xf numFmtId="166" fontId="5" fillId="6" borderId="27" xfId="0" applyNumberFormat="1" applyFont="1" applyFill="1" applyBorder="1" applyAlignment="1">
      <alignment horizontal="center" vertical="center"/>
    </xf>
    <xf numFmtId="166" fontId="5" fillId="6" borderId="13" xfId="0" applyNumberFormat="1" applyFont="1" applyFill="1" applyBorder="1" applyAlignment="1">
      <alignment horizontal="center" vertical="center"/>
    </xf>
    <xf numFmtId="0" fontId="5" fillId="3" borderId="28"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4" fillId="3" borderId="6" xfId="0" applyFont="1" applyFill="1" applyBorder="1" applyAlignment="1" applyProtection="1">
      <alignment horizontal="center" vertical="center" textRotation="90" wrapText="1"/>
    </xf>
    <xf numFmtId="0" fontId="4" fillId="3" borderId="13" xfId="0" applyFont="1" applyFill="1" applyBorder="1" applyAlignment="1" applyProtection="1">
      <alignment horizontal="center" vertical="center" textRotation="90" wrapText="1"/>
    </xf>
    <xf numFmtId="0" fontId="4" fillId="3" borderId="15" xfId="0" applyFont="1" applyFill="1" applyBorder="1" applyAlignment="1" applyProtection="1">
      <alignment horizontal="center" vertical="center" textRotation="90" wrapText="1"/>
    </xf>
    <xf numFmtId="0" fontId="13" fillId="0" borderId="36" xfId="0" applyFont="1" applyBorder="1" applyAlignment="1">
      <alignment horizontal="left" vertical="center" wrapText="1"/>
    </xf>
    <xf numFmtId="0" fontId="12" fillId="0" borderId="36" xfId="0" applyFont="1" applyBorder="1" applyAlignment="1">
      <alignment horizontal="left" vertical="center" wrapText="1"/>
    </xf>
  </cellXfs>
  <cellStyles count="3">
    <cellStyle name="Normal" xfId="0" builtinId="0"/>
    <cellStyle name="Normal 2" xfId="2" xr:uid="{00000000-0005-0000-0000-000001000000}"/>
    <cellStyle name="Normal 2 2" xfId="1" xr:uid="{00000000-0005-0000-0000-00000200000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6"/>
  <sheetViews>
    <sheetView tabSelected="1" topLeftCell="A43" zoomScale="85" zoomScaleNormal="85" zoomScaleSheetLayoutView="85" zoomScalePageLayoutView="70" workbookViewId="0">
      <selection activeCell="D140" sqref="D140"/>
    </sheetView>
  </sheetViews>
  <sheetFormatPr defaultColWidth="8.85546875" defaultRowHeight="15" x14ac:dyDescent="0.25"/>
  <cols>
    <col min="2" max="3" width="18.7109375" customWidth="1"/>
    <col min="4" max="4" width="13" customWidth="1"/>
    <col min="5" max="5" width="14.42578125" customWidth="1"/>
    <col min="6" max="6" width="78.7109375" customWidth="1"/>
    <col min="7" max="7" width="15.140625" customWidth="1"/>
    <col min="8" max="8" width="14.140625" bestFit="1" customWidth="1"/>
    <col min="9" max="9" width="25.7109375" customWidth="1"/>
    <col min="10" max="10" width="10.7109375" bestFit="1" customWidth="1"/>
    <col min="11" max="11" width="12" bestFit="1" customWidth="1"/>
    <col min="12" max="12" width="13.140625" bestFit="1" customWidth="1"/>
  </cols>
  <sheetData>
    <row r="1" spans="1:12" ht="42" customHeight="1" thickBot="1" x14ac:dyDescent="0.3">
      <c r="A1" s="111" t="s">
        <v>65</v>
      </c>
      <c r="B1" s="112"/>
      <c r="C1" s="112"/>
      <c r="D1" s="112"/>
      <c r="E1" s="112"/>
      <c r="F1" s="112"/>
      <c r="G1" s="112"/>
      <c r="H1" s="112"/>
      <c r="I1" s="112"/>
      <c r="J1" s="112"/>
      <c r="K1" s="112"/>
      <c r="L1" s="113"/>
    </row>
    <row r="2" spans="1:12" ht="30" customHeight="1" thickBot="1" x14ac:dyDescent="0.4">
      <c r="A2" s="114" t="s">
        <v>0</v>
      </c>
      <c r="B2" s="115"/>
      <c r="C2" s="115"/>
      <c r="D2" s="115"/>
      <c r="E2" s="115"/>
      <c r="F2" s="116"/>
      <c r="G2" s="116"/>
      <c r="H2" s="116"/>
      <c r="I2" s="116"/>
      <c r="J2" s="116"/>
      <c r="K2" s="116"/>
      <c r="L2" s="117"/>
    </row>
    <row r="3" spans="1:12" ht="18.75" customHeight="1" x14ac:dyDescent="0.25">
      <c r="A3" s="136" t="s">
        <v>9</v>
      </c>
      <c r="B3" s="74" t="s">
        <v>71</v>
      </c>
      <c r="C3" s="74" t="s">
        <v>72</v>
      </c>
      <c r="D3" s="77" t="s">
        <v>66</v>
      </c>
      <c r="E3" s="80" t="s">
        <v>10</v>
      </c>
      <c r="F3" s="83" t="s">
        <v>1</v>
      </c>
      <c r="G3" s="68" t="s">
        <v>2</v>
      </c>
      <c r="H3" s="71" t="s">
        <v>8</v>
      </c>
      <c r="I3" s="86" t="s">
        <v>33</v>
      </c>
      <c r="J3" s="91" t="s">
        <v>22</v>
      </c>
      <c r="K3" s="92"/>
      <c r="L3" s="93"/>
    </row>
    <row r="4" spans="1:12" ht="19.5" customHeight="1" x14ac:dyDescent="0.25">
      <c r="A4" s="137"/>
      <c r="B4" s="75"/>
      <c r="C4" s="75"/>
      <c r="D4" s="78"/>
      <c r="E4" s="81"/>
      <c r="F4" s="84"/>
      <c r="G4" s="69"/>
      <c r="H4" s="72"/>
      <c r="I4" s="87"/>
      <c r="J4" s="94"/>
      <c r="K4" s="95"/>
      <c r="L4" s="96"/>
    </row>
    <row r="5" spans="1:12" ht="28.15" customHeight="1" thickBot="1" x14ac:dyDescent="0.3">
      <c r="A5" s="138"/>
      <c r="B5" s="76"/>
      <c r="C5" s="76"/>
      <c r="D5" s="79"/>
      <c r="E5" s="82"/>
      <c r="F5" s="85"/>
      <c r="G5" s="70"/>
      <c r="H5" s="73"/>
      <c r="I5" s="88"/>
      <c r="J5" s="97"/>
      <c r="K5" s="95"/>
      <c r="L5" s="98"/>
    </row>
    <row r="6" spans="1:12" s="2" customFormat="1" ht="16.149999999999999" customHeight="1" x14ac:dyDescent="0.25">
      <c r="A6" s="139" t="s">
        <v>41</v>
      </c>
      <c r="B6" s="108"/>
      <c r="C6" s="108" t="s">
        <v>44</v>
      </c>
      <c r="D6" s="99">
        <v>20</v>
      </c>
      <c r="E6" s="102">
        <v>15</v>
      </c>
      <c r="F6" s="7" t="s">
        <v>45</v>
      </c>
      <c r="G6" s="1"/>
      <c r="H6" s="5">
        <f>G6*E6*D6</f>
        <v>0</v>
      </c>
      <c r="I6" s="17">
        <v>0</v>
      </c>
      <c r="J6" s="18" t="s">
        <v>23</v>
      </c>
      <c r="K6" s="11">
        <v>0</v>
      </c>
      <c r="L6" s="105">
        <f>SUM(K6:K14)</f>
        <v>0</v>
      </c>
    </row>
    <row r="7" spans="1:12" s="2" customFormat="1" x14ac:dyDescent="0.25">
      <c r="A7" s="140"/>
      <c r="B7" s="109"/>
      <c r="C7" s="109"/>
      <c r="D7" s="100"/>
      <c r="E7" s="103"/>
      <c r="F7" s="7" t="s">
        <v>30</v>
      </c>
      <c r="G7" s="3"/>
      <c r="H7" s="4">
        <f>G7*D6*E6</f>
        <v>0</v>
      </c>
      <c r="I7" s="12">
        <v>0</v>
      </c>
      <c r="J7" s="19" t="s">
        <v>24</v>
      </c>
      <c r="K7" s="13">
        <v>0</v>
      </c>
      <c r="L7" s="106"/>
    </row>
    <row r="8" spans="1:12" s="2" customFormat="1" x14ac:dyDescent="0.25">
      <c r="A8" s="140"/>
      <c r="B8" s="109"/>
      <c r="C8" s="109"/>
      <c r="D8" s="100"/>
      <c r="E8" s="103"/>
      <c r="F8" s="7" t="s">
        <v>31</v>
      </c>
      <c r="G8" s="3"/>
      <c r="H8" s="4">
        <f>G8*D6*E6</f>
        <v>0</v>
      </c>
      <c r="I8" s="12">
        <v>0</v>
      </c>
      <c r="J8" s="14" t="s">
        <v>25</v>
      </c>
      <c r="K8" s="13">
        <v>0</v>
      </c>
      <c r="L8" s="106"/>
    </row>
    <row r="9" spans="1:12" s="2" customFormat="1" x14ac:dyDescent="0.25">
      <c r="A9" s="140"/>
      <c r="B9" s="109"/>
      <c r="C9" s="109"/>
      <c r="D9" s="100"/>
      <c r="E9" s="103"/>
      <c r="F9" s="8" t="s">
        <v>16</v>
      </c>
      <c r="G9" s="39"/>
      <c r="H9" s="40">
        <f>G9*E6*D6</f>
        <v>0</v>
      </c>
      <c r="I9" s="21">
        <f>L6</f>
        <v>0</v>
      </c>
      <c r="J9" s="14" t="s">
        <v>26</v>
      </c>
      <c r="K9" s="13">
        <v>0</v>
      </c>
      <c r="L9" s="106"/>
    </row>
    <row r="10" spans="1:12" s="2" customFormat="1" x14ac:dyDescent="0.25">
      <c r="A10" s="140"/>
      <c r="B10" s="109"/>
      <c r="C10" s="109"/>
      <c r="D10" s="100"/>
      <c r="E10" s="103"/>
      <c r="F10" s="7" t="s">
        <v>29</v>
      </c>
      <c r="G10" s="3"/>
      <c r="H10" s="4">
        <f>G10*D6</f>
        <v>0</v>
      </c>
      <c r="I10" s="12"/>
      <c r="J10" s="15" t="s">
        <v>27</v>
      </c>
      <c r="K10" s="13">
        <v>0</v>
      </c>
      <c r="L10" s="106"/>
    </row>
    <row r="11" spans="1:12" s="2" customFormat="1" x14ac:dyDescent="0.25">
      <c r="A11" s="140"/>
      <c r="B11" s="109"/>
      <c r="C11" s="109"/>
      <c r="D11" s="100"/>
      <c r="E11" s="103"/>
      <c r="F11" s="9" t="s">
        <v>17</v>
      </c>
      <c r="G11" s="3"/>
      <c r="H11" s="4">
        <f>G11*D6</f>
        <v>0</v>
      </c>
      <c r="I11" s="12"/>
      <c r="J11" s="15" t="s">
        <v>28</v>
      </c>
      <c r="K11" s="13">
        <v>0</v>
      </c>
      <c r="L11" s="106"/>
    </row>
    <row r="12" spans="1:12" s="2" customFormat="1" x14ac:dyDescent="0.25">
      <c r="A12" s="140"/>
      <c r="B12" s="109"/>
      <c r="C12" s="109"/>
      <c r="D12" s="100"/>
      <c r="E12" s="103"/>
      <c r="F12" s="9" t="s">
        <v>18</v>
      </c>
      <c r="G12" s="3"/>
      <c r="H12" s="4">
        <f>G12*D6*E6*2</f>
        <v>0</v>
      </c>
      <c r="I12" s="12"/>
      <c r="J12" s="26" t="s">
        <v>52</v>
      </c>
      <c r="K12" s="13">
        <v>0</v>
      </c>
      <c r="L12" s="106"/>
    </row>
    <row r="13" spans="1:12" s="2" customFormat="1" x14ac:dyDescent="0.25">
      <c r="A13" s="140"/>
      <c r="B13" s="109"/>
      <c r="C13" s="109"/>
      <c r="D13" s="100"/>
      <c r="E13" s="103"/>
      <c r="F13" s="10" t="s">
        <v>19</v>
      </c>
      <c r="G13" s="3"/>
      <c r="H13" s="4">
        <f>G13*D6</f>
        <v>0</v>
      </c>
      <c r="I13" s="12"/>
      <c r="J13" s="15"/>
      <c r="K13" s="13"/>
      <c r="L13" s="106"/>
    </row>
    <row r="14" spans="1:12" s="2" customFormat="1" ht="15.75" thickBot="1" x14ac:dyDescent="0.3">
      <c r="A14" s="141"/>
      <c r="B14" s="110"/>
      <c r="C14" s="110"/>
      <c r="D14" s="101"/>
      <c r="E14" s="104"/>
      <c r="F14" s="10" t="s">
        <v>20</v>
      </c>
      <c r="G14" s="3"/>
      <c r="H14" s="4">
        <f>G14*D6</f>
        <v>0</v>
      </c>
      <c r="I14" s="12"/>
      <c r="J14" s="37"/>
      <c r="K14" s="38"/>
      <c r="L14" s="107"/>
    </row>
    <row r="15" spans="1:12" ht="14.45" customHeight="1" x14ac:dyDescent="0.25">
      <c r="A15" s="44"/>
      <c r="B15" s="27"/>
      <c r="C15" s="28"/>
      <c r="D15" s="29"/>
      <c r="E15" s="45"/>
      <c r="F15" s="89" t="s">
        <v>59</v>
      </c>
      <c r="G15" s="59">
        <f>SUM(H6:H14)/D6</f>
        <v>0</v>
      </c>
      <c r="H15" s="60"/>
      <c r="I15" s="63">
        <f>SUM(I6:I14)</f>
        <v>0</v>
      </c>
      <c r="J15" s="16"/>
      <c r="K15" s="16"/>
      <c r="L15" s="46"/>
    </row>
    <row r="16" spans="1:12" ht="14.45" customHeight="1" thickBot="1" x14ac:dyDescent="0.3">
      <c r="A16" s="44"/>
      <c r="B16" s="27"/>
      <c r="C16" s="28"/>
      <c r="D16" s="29"/>
      <c r="E16" s="45"/>
      <c r="F16" s="90"/>
      <c r="G16" s="61"/>
      <c r="H16" s="62"/>
      <c r="I16" s="64"/>
      <c r="J16" s="16"/>
      <c r="K16" s="16"/>
      <c r="L16" s="46"/>
    </row>
    <row r="17" spans="1:12" ht="21.75" customHeight="1" thickBot="1" x14ac:dyDescent="0.3">
      <c r="A17" s="44"/>
      <c r="B17" s="27"/>
      <c r="C17" s="28"/>
      <c r="D17" s="29"/>
      <c r="E17" s="45"/>
      <c r="F17" s="41" t="s">
        <v>11</v>
      </c>
      <c r="G17" s="65">
        <f>G15*0.95+I15*0.05</f>
        <v>0</v>
      </c>
      <c r="H17" s="66"/>
      <c r="I17" s="67"/>
      <c r="J17" s="45"/>
      <c r="K17" s="45"/>
      <c r="L17" s="47"/>
    </row>
    <row r="18" spans="1:12" ht="14.45" customHeight="1" x14ac:dyDescent="0.25">
      <c r="A18" s="48"/>
      <c r="B18" s="29"/>
      <c r="C18" s="29"/>
      <c r="D18" s="29"/>
      <c r="E18" s="45"/>
      <c r="F18" s="89" t="s">
        <v>64</v>
      </c>
      <c r="G18" s="59">
        <f>SUM(H6:H14)</f>
        <v>0</v>
      </c>
      <c r="H18" s="60"/>
      <c r="I18" s="63">
        <f>SUM(I6:I14)*D6</f>
        <v>0</v>
      </c>
      <c r="J18" s="45"/>
      <c r="K18" s="45"/>
      <c r="L18" s="47"/>
    </row>
    <row r="19" spans="1:12" ht="14.45" customHeight="1" thickBot="1" x14ac:dyDescent="0.3">
      <c r="A19" s="49"/>
      <c r="B19" s="45"/>
      <c r="C19" s="45"/>
      <c r="D19" s="45"/>
      <c r="E19" s="45"/>
      <c r="F19" s="90"/>
      <c r="G19" s="61"/>
      <c r="H19" s="62"/>
      <c r="I19" s="64"/>
      <c r="J19" s="45"/>
      <c r="K19" s="45"/>
      <c r="L19" s="47"/>
    </row>
    <row r="20" spans="1:12" ht="19.5" thickBot="1" x14ac:dyDescent="0.3">
      <c r="A20" s="49"/>
      <c r="B20" s="45"/>
      <c r="C20" s="45"/>
      <c r="D20" s="45"/>
      <c r="E20" s="45"/>
      <c r="F20" s="42" t="s">
        <v>53</v>
      </c>
      <c r="G20" s="65">
        <f>G18*0.95+I18*0.05</f>
        <v>0</v>
      </c>
      <c r="H20" s="66"/>
      <c r="I20" s="67"/>
      <c r="J20" s="45"/>
      <c r="K20" s="45"/>
      <c r="L20" s="47"/>
    </row>
    <row r="21" spans="1:12" ht="19.5" thickBot="1" x14ac:dyDescent="0.3">
      <c r="A21" s="49"/>
      <c r="B21" s="45"/>
      <c r="C21" s="45"/>
      <c r="D21" s="45"/>
      <c r="E21" s="45"/>
      <c r="F21" s="6"/>
      <c r="G21" s="43"/>
      <c r="H21" s="43"/>
      <c r="I21" s="43"/>
      <c r="J21" s="45"/>
      <c r="K21" s="45"/>
      <c r="L21" s="47"/>
    </row>
    <row r="22" spans="1:12" ht="18.75" customHeight="1" x14ac:dyDescent="0.25">
      <c r="A22" s="136" t="s">
        <v>9</v>
      </c>
      <c r="B22" s="74" t="s">
        <v>71</v>
      </c>
      <c r="C22" s="74" t="s">
        <v>72</v>
      </c>
      <c r="D22" s="77" t="s">
        <v>12</v>
      </c>
      <c r="E22" s="80" t="s">
        <v>10</v>
      </c>
      <c r="F22" s="83" t="s">
        <v>1</v>
      </c>
      <c r="G22" s="68" t="s">
        <v>2</v>
      </c>
      <c r="H22" s="71" t="s">
        <v>8</v>
      </c>
      <c r="I22" s="86" t="s">
        <v>34</v>
      </c>
      <c r="J22" s="91" t="s">
        <v>22</v>
      </c>
      <c r="K22" s="92"/>
      <c r="L22" s="93"/>
    </row>
    <row r="23" spans="1:12" ht="19.5" customHeight="1" x14ac:dyDescent="0.25">
      <c r="A23" s="137"/>
      <c r="B23" s="75"/>
      <c r="C23" s="75"/>
      <c r="D23" s="78"/>
      <c r="E23" s="81"/>
      <c r="F23" s="84"/>
      <c r="G23" s="69"/>
      <c r="H23" s="72"/>
      <c r="I23" s="87"/>
      <c r="J23" s="94"/>
      <c r="K23" s="95"/>
      <c r="L23" s="96"/>
    </row>
    <row r="24" spans="1:12" ht="28.15" customHeight="1" thickBot="1" x14ac:dyDescent="0.3">
      <c r="A24" s="138"/>
      <c r="B24" s="76"/>
      <c r="C24" s="76"/>
      <c r="D24" s="79"/>
      <c r="E24" s="82"/>
      <c r="F24" s="85"/>
      <c r="G24" s="70"/>
      <c r="H24" s="73"/>
      <c r="I24" s="88"/>
      <c r="J24" s="97"/>
      <c r="K24" s="95"/>
      <c r="L24" s="98"/>
    </row>
    <row r="25" spans="1:12" ht="15" customHeight="1" x14ac:dyDescent="0.25">
      <c r="A25" s="139" t="s">
        <v>7</v>
      </c>
      <c r="B25" s="56"/>
      <c r="C25" s="56"/>
      <c r="D25" s="99">
        <v>85</v>
      </c>
      <c r="E25" s="102">
        <v>15</v>
      </c>
      <c r="F25" s="34" t="s">
        <v>45</v>
      </c>
      <c r="G25" s="1"/>
      <c r="H25" s="5">
        <f>G25*50*E25</f>
        <v>0</v>
      </c>
      <c r="I25" s="17">
        <v>0</v>
      </c>
      <c r="J25" s="18" t="s">
        <v>23</v>
      </c>
      <c r="K25" s="11">
        <v>0</v>
      </c>
      <c r="L25" s="105">
        <f>SUM(K25:K34)</f>
        <v>0</v>
      </c>
    </row>
    <row r="26" spans="1:12" x14ac:dyDescent="0.25">
      <c r="A26" s="140"/>
      <c r="B26" s="57"/>
      <c r="C26" s="57"/>
      <c r="D26" s="100"/>
      <c r="E26" s="103"/>
      <c r="F26" s="35" t="s">
        <v>46</v>
      </c>
      <c r="G26" s="3"/>
      <c r="H26" s="25">
        <f>G26*35*E25</f>
        <v>0</v>
      </c>
      <c r="I26" s="22">
        <v>0</v>
      </c>
      <c r="J26" s="26" t="s">
        <v>52</v>
      </c>
      <c r="K26" s="13">
        <v>0</v>
      </c>
      <c r="L26" s="106"/>
    </row>
    <row r="27" spans="1:12" ht="14.45" customHeight="1" x14ac:dyDescent="0.25">
      <c r="A27" s="140"/>
      <c r="B27" s="57"/>
      <c r="C27" s="57"/>
      <c r="D27" s="100"/>
      <c r="E27" s="103"/>
      <c r="F27" s="7" t="s">
        <v>30</v>
      </c>
      <c r="G27" s="3"/>
      <c r="H27" s="4">
        <f>G27*D25*E25</f>
        <v>0</v>
      </c>
      <c r="I27" s="12">
        <v>0</v>
      </c>
      <c r="J27" s="19" t="s">
        <v>24</v>
      </c>
      <c r="K27" s="13">
        <v>0</v>
      </c>
      <c r="L27" s="106"/>
    </row>
    <row r="28" spans="1:12" x14ac:dyDescent="0.25">
      <c r="A28" s="140"/>
      <c r="B28" s="57"/>
      <c r="C28" s="57"/>
      <c r="D28" s="100"/>
      <c r="E28" s="103"/>
      <c r="F28" s="7" t="s">
        <v>31</v>
      </c>
      <c r="G28" s="3"/>
      <c r="H28" s="4">
        <f>G28*D25*E25</f>
        <v>0</v>
      </c>
      <c r="I28" s="12">
        <v>0</v>
      </c>
      <c r="J28" s="14" t="s">
        <v>25</v>
      </c>
      <c r="K28" s="13">
        <v>0</v>
      </c>
      <c r="L28" s="106"/>
    </row>
    <row r="29" spans="1:12" x14ac:dyDescent="0.25">
      <c r="A29" s="140"/>
      <c r="B29" s="57"/>
      <c r="C29" s="57"/>
      <c r="D29" s="100"/>
      <c r="E29" s="103"/>
      <c r="F29" s="8" t="s">
        <v>16</v>
      </c>
      <c r="G29" s="39"/>
      <c r="H29" s="40">
        <f>G29*E25*D25</f>
        <v>0</v>
      </c>
      <c r="I29" s="21">
        <f>L25</f>
        <v>0</v>
      </c>
      <c r="J29" s="14" t="s">
        <v>26</v>
      </c>
      <c r="K29" s="13">
        <v>0</v>
      </c>
      <c r="L29" s="106"/>
    </row>
    <row r="30" spans="1:12" x14ac:dyDescent="0.25">
      <c r="A30" s="140"/>
      <c r="B30" s="57"/>
      <c r="C30" s="57"/>
      <c r="D30" s="100"/>
      <c r="E30" s="103"/>
      <c r="F30" s="7" t="s">
        <v>29</v>
      </c>
      <c r="G30" s="3"/>
      <c r="H30" s="4">
        <f>G30*D25</f>
        <v>0</v>
      </c>
      <c r="I30" s="12"/>
      <c r="J30" s="15" t="s">
        <v>27</v>
      </c>
      <c r="K30" s="13">
        <v>0</v>
      </c>
      <c r="L30" s="106"/>
    </row>
    <row r="31" spans="1:12" x14ac:dyDescent="0.25">
      <c r="A31" s="140"/>
      <c r="B31" s="57"/>
      <c r="C31" s="57"/>
      <c r="D31" s="100"/>
      <c r="E31" s="103"/>
      <c r="F31" s="9" t="s">
        <v>17</v>
      </c>
      <c r="G31" s="3"/>
      <c r="H31" s="4">
        <f>G31*D25</f>
        <v>0</v>
      </c>
      <c r="I31" s="12"/>
      <c r="J31" s="15" t="s">
        <v>28</v>
      </c>
      <c r="K31" s="13">
        <v>0</v>
      </c>
      <c r="L31" s="106"/>
    </row>
    <row r="32" spans="1:12" x14ac:dyDescent="0.25">
      <c r="A32" s="140"/>
      <c r="B32" s="57"/>
      <c r="C32" s="57"/>
      <c r="D32" s="100"/>
      <c r="E32" s="103"/>
      <c r="F32" s="9" t="s">
        <v>18</v>
      </c>
      <c r="G32" s="3"/>
      <c r="H32" s="4">
        <f>G32*D25*E25*2</f>
        <v>0</v>
      </c>
      <c r="I32" s="12"/>
      <c r="J32" s="20"/>
      <c r="K32" s="13"/>
      <c r="L32" s="106"/>
    </row>
    <row r="33" spans="1:12" ht="14.45" customHeight="1" x14ac:dyDescent="0.25">
      <c r="A33" s="140"/>
      <c r="B33" s="57"/>
      <c r="C33" s="57"/>
      <c r="D33" s="100"/>
      <c r="E33" s="103"/>
      <c r="F33" s="10" t="s">
        <v>19</v>
      </c>
      <c r="G33" s="3"/>
      <c r="H33" s="4">
        <f>G33*D25</f>
        <v>0</v>
      </c>
      <c r="I33" s="12"/>
      <c r="J33" s="15"/>
      <c r="K33" s="13"/>
      <c r="L33" s="106"/>
    </row>
    <row r="34" spans="1:12" ht="15" customHeight="1" thickBot="1" x14ac:dyDescent="0.3">
      <c r="A34" s="141"/>
      <c r="B34" s="58"/>
      <c r="C34" s="58"/>
      <c r="D34" s="101"/>
      <c r="E34" s="104"/>
      <c r="F34" s="10" t="s">
        <v>20</v>
      </c>
      <c r="G34" s="3"/>
      <c r="H34" s="4">
        <f>G34*D25</f>
        <v>0</v>
      </c>
      <c r="I34" s="12"/>
      <c r="J34" s="37"/>
      <c r="K34" s="38"/>
      <c r="L34" s="107"/>
    </row>
    <row r="35" spans="1:12" ht="15" customHeight="1" x14ac:dyDescent="0.25">
      <c r="A35" s="44"/>
      <c r="B35" s="30"/>
      <c r="C35" s="31"/>
      <c r="D35" s="45"/>
      <c r="E35" s="45"/>
      <c r="F35" s="89" t="s">
        <v>59</v>
      </c>
      <c r="G35" s="59">
        <f>SUM(H25:H34)/D25</f>
        <v>0</v>
      </c>
      <c r="H35" s="60"/>
      <c r="I35" s="63">
        <f>SUM(I25:I34)</f>
        <v>0</v>
      </c>
      <c r="J35" s="16"/>
      <c r="K35" s="16"/>
      <c r="L35" s="46"/>
    </row>
    <row r="36" spans="1:12" ht="21" customHeight="1" thickBot="1" x14ac:dyDescent="0.3">
      <c r="A36" s="44"/>
      <c r="B36" s="30"/>
      <c r="C36" s="31"/>
      <c r="D36" s="45"/>
      <c r="E36" s="45"/>
      <c r="F36" s="90"/>
      <c r="G36" s="61"/>
      <c r="H36" s="62"/>
      <c r="I36" s="64"/>
      <c r="J36" s="16"/>
      <c r="K36" s="16"/>
      <c r="L36" s="46"/>
    </row>
    <row r="37" spans="1:12" ht="20.25" customHeight="1" thickBot="1" x14ac:dyDescent="0.3">
      <c r="A37" s="44"/>
      <c r="B37" s="30"/>
      <c r="C37" s="31"/>
      <c r="D37" s="45"/>
      <c r="E37" s="45"/>
      <c r="F37" s="41" t="s">
        <v>11</v>
      </c>
      <c r="G37" s="65">
        <f>G35*0.95+I35*0.05</f>
        <v>0</v>
      </c>
      <c r="H37" s="66"/>
      <c r="I37" s="67"/>
      <c r="J37" s="45"/>
      <c r="K37" s="45"/>
      <c r="L37" s="47"/>
    </row>
    <row r="38" spans="1:12" ht="15" customHeight="1" x14ac:dyDescent="0.25">
      <c r="A38" s="48"/>
      <c r="B38" s="29"/>
      <c r="C38" s="29"/>
      <c r="D38" s="45"/>
      <c r="E38" s="45"/>
      <c r="F38" s="89" t="s">
        <v>63</v>
      </c>
      <c r="G38" s="59">
        <f>SUM(H25:H34)</f>
        <v>0</v>
      </c>
      <c r="H38" s="60"/>
      <c r="I38" s="63">
        <f>SUM(I25:I34)*D25</f>
        <v>0</v>
      </c>
      <c r="J38" s="45"/>
      <c r="K38" s="45"/>
      <c r="L38" s="47"/>
    </row>
    <row r="39" spans="1:12" ht="15.75" thickBot="1" x14ac:dyDescent="0.3">
      <c r="A39" s="49"/>
      <c r="B39" s="45"/>
      <c r="C39" s="45"/>
      <c r="D39" s="45"/>
      <c r="E39" s="45"/>
      <c r="F39" s="90"/>
      <c r="G39" s="61"/>
      <c r="H39" s="62"/>
      <c r="I39" s="64"/>
      <c r="J39" s="45"/>
      <c r="K39" s="45"/>
      <c r="L39" s="47"/>
    </row>
    <row r="40" spans="1:12" ht="19.5" thickBot="1" x14ac:dyDescent="0.3">
      <c r="A40" s="49"/>
      <c r="B40" s="45"/>
      <c r="C40" s="45"/>
      <c r="D40" s="45"/>
      <c r="E40" s="45"/>
      <c r="F40" s="42" t="s">
        <v>55</v>
      </c>
      <c r="G40" s="65">
        <f>G38*0.95+I38*0.05</f>
        <v>0</v>
      </c>
      <c r="H40" s="66"/>
      <c r="I40" s="67"/>
      <c r="J40" s="45"/>
      <c r="K40" s="45"/>
      <c r="L40" s="47"/>
    </row>
    <row r="41" spans="1:12" ht="19.5" thickBot="1" x14ac:dyDescent="0.3">
      <c r="A41" s="49"/>
      <c r="B41" s="45"/>
      <c r="C41" s="45"/>
      <c r="D41" s="45"/>
      <c r="E41" s="45"/>
      <c r="F41" s="6"/>
      <c r="G41" s="43"/>
      <c r="H41" s="43"/>
      <c r="I41" s="43"/>
      <c r="J41" s="45"/>
      <c r="K41" s="45"/>
      <c r="L41" s="47"/>
    </row>
    <row r="42" spans="1:12" ht="18.75" customHeight="1" x14ac:dyDescent="0.25">
      <c r="A42" s="136" t="s">
        <v>9</v>
      </c>
      <c r="B42" s="74" t="s">
        <v>71</v>
      </c>
      <c r="C42" s="74" t="s">
        <v>72</v>
      </c>
      <c r="D42" s="77" t="s">
        <v>13</v>
      </c>
      <c r="E42" s="80" t="s">
        <v>10</v>
      </c>
      <c r="F42" s="83" t="s">
        <v>1</v>
      </c>
      <c r="G42" s="68" t="s">
        <v>2</v>
      </c>
      <c r="H42" s="71" t="s">
        <v>8</v>
      </c>
      <c r="I42" s="86" t="s">
        <v>35</v>
      </c>
      <c r="J42" s="91" t="s">
        <v>22</v>
      </c>
      <c r="K42" s="92"/>
      <c r="L42" s="93"/>
    </row>
    <row r="43" spans="1:12" ht="19.5" customHeight="1" x14ac:dyDescent="0.25">
      <c r="A43" s="137"/>
      <c r="B43" s="75"/>
      <c r="C43" s="75"/>
      <c r="D43" s="78"/>
      <c r="E43" s="81"/>
      <c r="F43" s="84"/>
      <c r="G43" s="69"/>
      <c r="H43" s="72"/>
      <c r="I43" s="87"/>
      <c r="J43" s="94"/>
      <c r="K43" s="95"/>
      <c r="L43" s="96"/>
    </row>
    <row r="44" spans="1:12" ht="28.15" customHeight="1" thickBot="1" x14ac:dyDescent="0.3">
      <c r="A44" s="138"/>
      <c r="B44" s="76"/>
      <c r="C44" s="76"/>
      <c r="D44" s="79"/>
      <c r="E44" s="82"/>
      <c r="F44" s="85"/>
      <c r="G44" s="70"/>
      <c r="H44" s="73"/>
      <c r="I44" s="88"/>
      <c r="J44" s="97"/>
      <c r="K44" s="95"/>
      <c r="L44" s="98"/>
    </row>
    <row r="45" spans="1:12" ht="15" customHeight="1" x14ac:dyDescent="0.25">
      <c r="A45" s="139" t="s">
        <v>42</v>
      </c>
      <c r="B45" s="56"/>
      <c r="C45" s="56"/>
      <c r="D45" s="99">
        <v>100</v>
      </c>
      <c r="E45" s="102">
        <v>15</v>
      </c>
      <c r="F45" s="34" t="s">
        <v>32</v>
      </c>
      <c r="G45" s="1"/>
      <c r="H45" s="5">
        <f>G45*E45*70</f>
        <v>0</v>
      </c>
      <c r="I45" s="17">
        <v>0</v>
      </c>
      <c r="J45" s="18" t="s">
        <v>23</v>
      </c>
      <c r="K45" s="11">
        <v>0</v>
      </c>
      <c r="L45" s="105">
        <f>SUM(K45:K54)</f>
        <v>0</v>
      </c>
    </row>
    <row r="46" spans="1:12" ht="15" customHeight="1" x14ac:dyDescent="0.25">
      <c r="A46" s="140"/>
      <c r="B46" s="57"/>
      <c r="C46" s="57"/>
      <c r="D46" s="100"/>
      <c r="E46" s="103"/>
      <c r="F46" s="33" t="s">
        <v>47</v>
      </c>
      <c r="G46" s="3"/>
      <c r="H46" s="25">
        <f>G46*E45*30</f>
        <v>0</v>
      </c>
      <c r="I46" s="22">
        <v>0</v>
      </c>
      <c r="J46" s="26" t="s">
        <v>52</v>
      </c>
      <c r="K46" s="13">
        <v>0</v>
      </c>
      <c r="L46" s="106"/>
    </row>
    <row r="47" spans="1:12" x14ac:dyDescent="0.25">
      <c r="A47" s="140"/>
      <c r="B47" s="57"/>
      <c r="C47" s="57"/>
      <c r="D47" s="100"/>
      <c r="E47" s="103"/>
      <c r="F47" s="7" t="s">
        <v>30</v>
      </c>
      <c r="G47" s="3"/>
      <c r="H47" s="4">
        <f>G47*D45*E45</f>
        <v>0</v>
      </c>
      <c r="I47" s="12">
        <v>0</v>
      </c>
      <c r="J47" s="19" t="s">
        <v>24</v>
      </c>
      <c r="K47" s="13">
        <v>0</v>
      </c>
      <c r="L47" s="106"/>
    </row>
    <row r="48" spans="1:12" ht="14.45" customHeight="1" x14ac:dyDescent="0.25">
      <c r="A48" s="140"/>
      <c r="B48" s="57"/>
      <c r="C48" s="57"/>
      <c r="D48" s="100"/>
      <c r="E48" s="103"/>
      <c r="F48" s="7" t="s">
        <v>31</v>
      </c>
      <c r="G48" s="3"/>
      <c r="H48" s="4">
        <f>G48*D45*E45</f>
        <v>0</v>
      </c>
      <c r="I48" s="12">
        <v>0</v>
      </c>
      <c r="J48" s="14" t="s">
        <v>25</v>
      </c>
      <c r="K48" s="13">
        <v>0</v>
      </c>
      <c r="L48" s="106"/>
    </row>
    <row r="49" spans="1:12" ht="15" customHeight="1" x14ac:dyDescent="0.25">
      <c r="A49" s="140"/>
      <c r="B49" s="57"/>
      <c r="C49" s="57"/>
      <c r="D49" s="100"/>
      <c r="E49" s="103"/>
      <c r="F49" s="8" t="s">
        <v>16</v>
      </c>
      <c r="G49" s="39"/>
      <c r="H49" s="40">
        <f>G49*E45*D45</f>
        <v>0</v>
      </c>
      <c r="I49" s="21">
        <f>L45</f>
        <v>0</v>
      </c>
      <c r="J49" s="14" t="s">
        <v>26</v>
      </c>
      <c r="K49" s="13">
        <v>0</v>
      </c>
      <c r="L49" s="106"/>
    </row>
    <row r="50" spans="1:12" x14ac:dyDescent="0.25">
      <c r="A50" s="140"/>
      <c r="B50" s="57"/>
      <c r="C50" s="57"/>
      <c r="D50" s="100"/>
      <c r="E50" s="103"/>
      <c r="F50" s="7" t="s">
        <v>29</v>
      </c>
      <c r="G50" s="3"/>
      <c r="H50" s="4">
        <f>G50*D45</f>
        <v>0</v>
      </c>
      <c r="I50" s="12"/>
      <c r="J50" s="15" t="s">
        <v>27</v>
      </c>
      <c r="K50" s="13">
        <v>0</v>
      </c>
      <c r="L50" s="106"/>
    </row>
    <row r="51" spans="1:12" x14ac:dyDescent="0.25">
      <c r="A51" s="140"/>
      <c r="B51" s="57"/>
      <c r="C51" s="57"/>
      <c r="D51" s="100"/>
      <c r="E51" s="103"/>
      <c r="F51" s="9" t="s">
        <v>17</v>
      </c>
      <c r="G51" s="3"/>
      <c r="H51" s="4">
        <f>G51*D45</f>
        <v>0</v>
      </c>
      <c r="I51" s="12"/>
      <c r="J51" s="15" t="s">
        <v>28</v>
      </c>
      <c r="K51" s="13">
        <v>0</v>
      </c>
      <c r="L51" s="106"/>
    </row>
    <row r="52" spans="1:12" x14ac:dyDescent="0.25">
      <c r="A52" s="140"/>
      <c r="B52" s="57"/>
      <c r="C52" s="57"/>
      <c r="D52" s="100"/>
      <c r="E52" s="103"/>
      <c r="F52" s="9" t="s">
        <v>18</v>
      </c>
      <c r="G52" s="3"/>
      <c r="H52" s="4">
        <f>G52*D45*E45*2</f>
        <v>0</v>
      </c>
      <c r="I52" s="12"/>
      <c r="J52" s="20"/>
      <c r="K52" s="13"/>
      <c r="L52" s="106"/>
    </row>
    <row r="53" spans="1:12" ht="18" customHeight="1" x14ac:dyDescent="0.25">
      <c r="A53" s="140"/>
      <c r="B53" s="57"/>
      <c r="C53" s="57"/>
      <c r="D53" s="100"/>
      <c r="E53" s="103"/>
      <c r="F53" s="10" t="s">
        <v>19</v>
      </c>
      <c r="G53" s="3"/>
      <c r="H53" s="4">
        <f>G53*D45</f>
        <v>0</v>
      </c>
      <c r="I53" s="12"/>
      <c r="J53" s="15"/>
      <c r="K53" s="13"/>
      <c r="L53" s="106"/>
    </row>
    <row r="54" spans="1:12" ht="14.45" customHeight="1" thickBot="1" x14ac:dyDescent="0.3">
      <c r="A54" s="141"/>
      <c r="B54" s="58"/>
      <c r="C54" s="58"/>
      <c r="D54" s="101"/>
      <c r="E54" s="104"/>
      <c r="F54" s="10" t="s">
        <v>20</v>
      </c>
      <c r="G54" s="3"/>
      <c r="H54" s="4">
        <f>G54*D45</f>
        <v>0</v>
      </c>
      <c r="I54" s="12"/>
      <c r="J54" s="37"/>
      <c r="K54" s="38"/>
      <c r="L54" s="107"/>
    </row>
    <row r="55" spans="1:12" ht="14.45" customHeight="1" x14ac:dyDescent="0.25">
      <c r="A55" s="44"/>
      <c r="B55" s="30"/>
      <c r="C55" s="31"/>
      <c r="D55" s="45"/>
      <c r="E55" s="45"/>
      <c r="F55" s="89" t="s">
        <v>59</v>
      </c>
      <c r="G55" s="59">
        <f>SUM(H45:H54)/D45</f>
        <v>0</v>
      </c>
      <c r="H55" s="60"/>
      <c r="I55" s="63">
        <f>SUM(I45:I54)</f>
        <v>0</v>
      </c>
      <c r="J55" s="16"/>
      <c r="K55" s="16"/>
      <c r="L55" s="46"/>
    </row>
    <row r="56" spans="1:12" ht="15.75" customHeight="1" thickBot="1" x14ac:dyDescent="0.3">
      <c r="A56" s="44"/>
      <c r="B56" s="30"/>
      <c r="C56" s="31"/>
      <c r="D56" s="45"/>
      <c r="E56" s="45"/>
      <c r="F56" s="90"/>
      <c r="G56" s="61"/>
      <c r="H56" s="62"/>
      <c r="I56" s="64"/>
      <c r="J56" s="16"/>
      <c r="K56" s="16"/>
      <c r="L56" s="46"/>
    </row>
    <row r="57" spans="1:12" ht="18.75" customHeight="1" thickBot="1" x14ac:dyDescent="0.3">
      <c r="A57" s="44"/>
      <c r="B57" s="30"/>
      <c r="C57" s="31"/>
      <c r="D57" s="45"/>
      <c r="E57" s="45"/>
      <c r="F57" s="6" t="s">
        <v>11</v>
      </c>
      <c r="G57" s="65">
        <f>G55*0.95+I55*0.05</f>
        <v>0</v>
      </c>
      <c r="H57" s="66"/>
      <c r="I57" s="67"/>
      <c r="J57" s="45"/>
      <c r="K57" s="45"/>
      <c r="L57" s="47"/>
    </row>
    <row r="58" spans="1:12" ht="14.45" customHeight="1" x14ac:dyDescent="0.25">
      <c r="A58" s="49"/>
      <c r="B58" s="45"/>
      <c r="C58" s="45"/>
      <c r="D58" s="45"/>
      <c r="E58" s="45"/>
      <c r="F58" s="89" t="s">
        <v>62</v>
      </c>
      <c r="G58" s="59">
        <f>SUM(H45:H54)</f>
        <v>0</v>
      </c>
      <c r="H58" s="60"/>
      <c r="I58" s="63">
        <f>SUM(I45:I54)*D45</f>
        <v>0</v>
      </c>
      <c r="J58" s="45"/>
      <c r="K58" s="45"/>
      <c r="L58" s="47"/>
    </row>
    <row r="59" spans="1:12" ht="15" customHeight="1" thickBot="1" x14ac:dyDescent="0.3">
      <c r="A59" s="49"/>
      <c r="B59" s="45"/>
      <c r="C59" s="45"/>
      <c r="D59" s="45"/>
      <c r="E59" s="45"/>
      <c r="F59" s="90"/>
      <c r="G59" s="61"/>
      <c r="H59" s="62"/>
      <c r="I59" s="64"/>
      <c r="J59" s="45"/>
      <c r="K59" s="45"/>
      <c r="L59" s="47"/>
    </row>
    <row r="60" spans="1:12" ht="19.5" thickBot="1" x14ac:dyDescent="0.3">
      <c r="A60" s="49"/>
      <c r="B60" s="45"/>
      <c r="C60" s="45"/>
      <c r="D60" s="45"/>
      <c r="E60" s="45"/>
      <c r="F60" s="6" t="s">
        <v>54</v>
      </c>
      <c r="G60" s="65">
        <f>G58*0.95+I58*0.05</f>
        <v>0</v>
      </c>
      <c r="H60" s="66"/>
      <c r="I60" s="67"/>
      <c r="J60" s="45"/>
      <c r="K60" s="45"/>
      <c r="L60" s="47"/>
    </row>
    <row r="61" spans="1:12" ht="15.75" thickBot="1" x14ac:dyDescent="0.3">
      <c r="A61" s="49"/>
      <c r="B61" s="45"/>
      <c r="C61" s="45"/>
      <c r="D61" s="45"/>
      <c r="E61" s="45"/>
      <c r="F61" s="45"/>
      <c r="G61" s="45"/>
      <c r="H61" s="45"/>
      <c r="I61" s="45"/>
      <c r="J61" s="45"/>
      <c r="K61" s="45"/>
      <c r="L61" s="47"/>
    </row>
    <row r="62" spans="1:12" ht="18.75" customHeight="1" x14ac:dyDescent="0.25">
      <c r="A62" s="136" t="s">
        <v>9</v>
      </c>
      <c r="B62" s="74" t="s">
        <v>71</v>
      </c>
      <c r="C62" s="74" t="s">
        <v>72</v>
      </c>
      <c r="D62" s="77" t="s">
        <v>14</v>
      </c>
      <c r="E62" s="80" t="s">
        <v>10</v>
      </c>
      <c r="F62" s="83" t="s">
        <v>1</v>
      </c>
      <c r="G62" s="68" t="s">
        <v>2</v>
      </c>
      <c r="H62" s="71" t="s">
        <v>8</v>
      </c>
      <c r="I62" s="86" t="s">
        <v>36</v>
      </c>
      <c r="J62" s="91" t="s">
        <v>22</v>
      </c>
      <c r="K62" s="92"/>
      <c r="L62" s="93"/>
    </row>
    <row r="63" spans="1:12" ht="19.5" customHeight="1" x14ac:dyDescent="0.25">
      <c r="A63" s="137"/>
      <c r="B63" s="75"/>
      <c r="C63" s="75"/>
      <c r="D63" s="78"/>
      <c r="E63" s="81"/>
      <c r="F63" s="84"/>
      <c r="G63" s="69"/>
      <c r="H63" s="72"/>
      <c r="I63" s="87"/>
      <c r="J63" s="94"/>
      <c r="K63" s="95"/>
      <c r="L63" s="96"/>
    </row>
    <row r="64" spans="1:12" ht="28.15" customHeight="1" thickBot="1" x14ac:dyDescent="0.3">
      <c r="A64" s="138"/>
      <c r="B64" s="76"/>
      <c r="C64" s="76"/>
      <c r="D64" s="79"/>
      <c r="E64" s="82"/>
      <c r="F64" s="85"/>
      <c r="G64" s="70"/>
      <c r="H64" s="73"/>
      <c r="I64" s="88"/>
      <c r="J64" s="97"/>
      <c r="K64" s="95"/>
      <c r="L64" s="98"/>
    </row>
    <row r="65" spans="1:12" ht="15" customHeight="1" x14ac:dyDescent="0.25">
      <c r="A65" s="139" t="s">
        <v>43</v>
      </c>
      <c r="B65" s="56"/>
      <c r="C65" s="56"/>
      <c r="D65" s="99">
        <v>20</v>
      </c>
      <c r="E65" s="102">
        <v>15</v>
      </c>
      <c r="F65" s="34" t="s">
        <v>32</v>
      </c>
      <c r="G65" s="1"/>
      <c r="H65" s="5">
        <f>G65*E65*10</f>
        <v>0</v>
      </c>
      <c r="I65" s="17">
        <v>0</v>
      </c>
      <c r="J65" s="18" t="s">
        <v>23</v>
      </c>
      <c r="K65" s="11">
        <v>0</v>
      </c>
      <c r="L65" s="105">
        <f>SUM(K65:K74)</f>
        <v>0</v>
      </c>
    </row>
    <row r="66" spans="1:12" ht="15" customHeight="1" x14ac:dyDescent="0.25">
      <c r="A66" s="140"/>
      <c r="B66" s="57"/>
      <c r="C66" s="57"/>
      <c r="D66" s="100"/>
      <c r="E66" s="103"/>
      <c r="F66" s="35" t="s">
        <v>47</v>
      </c>
      <c r="G66" s="3"/>
      <c r="H66" s="25">
        <f>G66*E65*10</f>
        <v>0</v>
      </c>
      <c r="I66" s="22">
        <v>0</v>
      </c>
      <c r="J66" s="26" t="s">
        <v>52</v>
      </c>
      <c r="K66" s="13">
        <v>0</v>
      </c>
      <c r="L66" s="106"/>
    </row>
    <row r="67" spans="1:12" x14ac:dyDescent="0.25">
      <c r="A67" s="140"/>
      <c r="B67" s="57"/>
      <c r="C67" s="57"/>
      <c r="D67" s="100"/>
      <c r="E67" s="103"/>
      <c r="F67" s="7" t="s">
        <v>30</v>
      </c>
      <c r="G67" s="3"/>
      <c r="H67" s="4">
        <f>G67*D65*E65</f>
        <v>0</v>
      </c>
      <c r="I67" s="12">
        <v>0</v>
      </c>
      <c r="J67" s="19" t="s">
        <v>24</v>
      </c>
      <c r="K67" s="13">
        <v>0</v>
      </c>
      <c r="L67" s="106"/>
    </row>
    <row r="68" spans="1:12" x14ac:dyDescent="0.25">
      <c r="A68" s="140"/>
      <c r="B68" s="57"/>
      <c r="C68" s="57"/>
      <c r="D68" s="100"/>
      <c r="E68" s="103"/>
      <c r="F68" s="7" t="s">
        <v>31</v>
      </c>
      <c r="G68" s="3"/>
      <c r="H68" s="4">
        <f>G68*D65*E65</f>
        <v>0</v>
      </c>
      <c r="I68" s="12">
        <v>0</v>
      </c>
      <c r="J68" s="14" t="s">
        <v>25</v>
      </c>
      <c r="K68" s="13">
        <v>0</v>
      </c>
      <c r="L68" s="106"/>
    </row>
    <row r="69" spans="1:12" x14ac:dyDescent="0.25">
      <c r="A69" s="140"/>
      <c r="B69" s="57"/>
      <c r="C69" s="57"/>
      <c r="D69" s="100"/>
      <c r="E69" s="103"/>
      <c r="F69" s="8" t="s">
        <v>16</v>
      </c>
      <c r="G69" s="39"/>
      <c r="H69" s="40">
        <f>G69*E65*D65</f>
        <v>0</v>
      </c>
      <c r="I69" s="21">
        <f>L65</f>
        <v>0</v>
      </c>
      <c r="J69" s="14" t="s">
        <v>26</v>
      </c>
      <c r="K69" s="13">
        <v>0</v>
      </c>
      <c r="L69" s="106"/>
    </row>
    <row r="70" spans="1:12" x14ac:dyDescent="0.25">
      <c r="A70" s="140"/>
      <c r="B70" s="57"/>
      <c r="C70" s="57"/>
      <c r="D70" s="100"/>
      <c r="E70" s="103"/>
      <c r="F70" s="7" t="s">
        <v>29</v>
      </c>
      <c r="G70" s="3"/>
      <c r="H70" s="4">
        <f>G70*D65</f>
        <v>0</v>
      </c>
      <c r="I70" s="12"/>
      <c r="J70" s="15" t="s">
        <v>27</v>
      </c>
      <c r="K70" s="13">
        <v>0</v>
      </c>
      <c r="L70" s="106"/>
    </row>
    <row r="71" spans="1:12" x14ac:dyDescent="0.25">
      <c r="A71" s="140"/>
      <c r="B71" s="57"/>
      <c r="C71" s="57"/>
      <c r="D71" s="100"/>
      <c r="E71" s="103"/>
      <c r="F71" s="9" t="s">
        <v>17</v>
      </c>
      <c r="G71" s="3"/>
      <c r="H71" s="4">
        <f>G71*D65</f>
        <v>0</v>
      </c>
      <c r="I71" s="12"/>
      <c r="J71" s="15" t="s">
        <v>28</v>
      </c>
      <c r="K71" s="13">
        <v>0</v>
      </c>
      <c r="L71" s="106"/>
    </row>
    <row r="72" spans="1:12" x14ac:dyDescent="0.25">
      <c r="A72" s="140"/>
      <c r="B72" s="57"/>
      <c r="C72" s="57"/>
      <c r="D72" s="100"/>
      <c r="E72" s="103"/>
      <c r="F72" s="9" t="s">
        <v>18</v>
      </c>
      <c r="G72" s="3"/>
      <c r="H72" s="4">
        <f>G72*D65*E65*2</f>
        <v>0</v>
      </c>
      <c r="I72" s="12"/>
      <c r="J72" s="20"/>
      <c r="K72" s="13"/>
      <c r="L72" s="106"/>
    </row>
    <row r="73" spans="1:12" x14ac:dyDescent="0.25">
      <c r="A73" s="140"/>
      <c r="B73" s="57"/>
      <c r="C73" s="57"/>
      <c r="D73" s="100"/>
      <c r="E73" s="103"/>
      <c r="F73" s="10" t="s">
        <v>19</v>
      </c>
      <c r="G73" s="3"/>
      <c r="H73" s="4">
        <f>G73*D65</f>
        <v>0</v>
      </c>
      <c r="I73" s="12"/>
      <c r="J73" s="15"/>
      <c r="K73" s="13"/>
      <c r="L73" s="106"/>
    </row>
    <row r="74" spans="1:12" ht="15.75" thickBot="1" x14ac:dyDescent="0.3">
      <c r="A74" s="141"/>
      <c r="B74" s="58"/>
      <c r="C74" s="58"/>
      <c r="D74" s="101"/>
      <c r="E74" s="104"/>
      <c r="F74" s="10" t="s">
        <v>20</v>
      </c>
      <c r="G74" s="3"/>
      <c r="H74" s="4">
        <f>G74*D65</f>
        <v>0</v>
      </c>
      <c r="I74" s="12"/>
      <c r="J74" s="37"/>
      <c r="K74" s="38"/>
      <c r="L74" s="107"/>
    </row>
    <row r="75" spans="1:12" x14ac:dyDescent="0.25">
      <c r="A75" s="44"/>
      <c r="B75" s="30"/>
      <c r="C75" s="31"/>
      <c r="D75" s="45"/>
      <c r="E75" s="45"/>
      <c r="F75" s="89" t="s">
        <v>59</v>
      </c>
      <c r="G75" s="59">
        <f>SUM(H65:H74)/D65</f>
        <v>0</v>
      </c>
      <c r="H75" s="60"/>
      <c r="I75" s="63">
        <f>SUM(I65:I74)</f>
        <v>0</v>
      </c>
      <c r="J75" s="16"/>
      <c r="K75" s="16"/>
      <c r="L75" s="46"/>
    </row>
    <row r="76" spans="1:12" ht="15.75" thickBot="1" x14ac:dyDescent="0.3">
      <c r="A76" s="44"/>
      <c r="B76" s="30"/>
      <c r="C76" s="31"/>
      <c r="D76" s="45"/>
      <c r="E76" s="45"/>
      <c r="F76" s="90"/>
      <c r="G76" s="61"/>
      <c r="H76" s="62"/>
      <c r="I76" s="64"/>
      <c r="J76" s="16"/>
      <c r="K76" s="16"/>
      <c r="L76" s="46"/>
    </row>
    <row r="77" spans="1:12" ht="19.5" thickBot="1" x14ac:dyDescent="0.3">
      <c r="A77" s="44"/>
      <c r="B77" s="30"/>
      <c r="C77" s="31"/>
      <c r="D77" s="45"/>
      <c r="E77" s="45"/>
      <c r="F77" s="6" t="s">
        <v>11</v>
      </c>
      <c r="G77" s="65">
        <f>G75*0.95+I75*0.05</f>
        <v>0</v>
      </c>
      <c r="H77" s="66"/>
      <c r="I77" s="67"/>
      <c r="J77" s="45"/>
      <c r="K77" s="45"/>
      <c r="L77" s="47"/>
    </row>
    <row r="78" spans="1:12" x14ac:dyDescent="0.25">
      <c r="A78" s="49"/>
      <c r="B78" s="45"/>
      <c r="C78" s="45"/>
      <c r="D78" s="45"/>
      <c r="E78" s="45"/>
      <c r="F78" s="89" t="s">
        <v>61</v>
      </c>
      <c r="G78" s="59">
        <f>SUM(H65:H74)</f>
        <v>0</v>
      </c>
      <c r="H78" s="60"/>
      <c r="I78" s="63">
        <f>SUM(I65:I74)*D65</f>
        <v>0</v>
      </c>
      <c r="J78" s="45"/>
      <c r="K78" s="45"/>
      <c r="L78" s="47"/>
    </row>
    <row r="79" spans="1:12" ht="15.75" thickBot="1" x14ac:dyDescent="0.3">
      <c r="A79" s="49"/>
      <c r="B79" s="45"/>
      <c r="C79" s="45"/>
      <c r="D79" s="45"/>
      <c r="E79" s="45"/>
      <c r="F79" s="90"/>
      <c r="G79" s="61"/>
      <c r="H79" s="62"/>
      <c r="I79" s="64"/>
      <c r="J79" s="45"/>
      <c r="K79" s="45"/>
      <c r="L79" s="47"/>
    </row>
    <row r="80" spans="1:12" ht="19.5" thickBot="1" x14ac:dyDescent="0.3">
      <c r="A80" s="49"/>
      <c r="B80" s="45"/>
      <c r="C80" s="45"/>
      <c r="D80" s="45"/>
      <c r="E80" s="45"/>
      <c r="F80" s="6" t="s">
        <v>53</v>
      </c>
      <c r="G80" s="65">
        <f>G78*0.95+I78*0.05</f>
        <v>0</v>
      </c>
      <c r="H80" s="66"/>
      <c r="I80" s="67"/>
      <c r="J80" s="45"/>
      <c r="K80" s="45"/>
      <c r="L80" s="47"/>
    </row>
    <row r="81" spans="1:12" ht="15.75" thickBot="1" x14ac:dyDescent="0.3">
      <c r="A81" s="49"/>
      <c r="B81" s="45"/>
      <c r="C81" s="45"/>
      <c r="D81" s="45"/>
      <c r="E81" s="45"/>
      <c r="F81" s="45"/>
      <c r="G81" s="45"/>
      <c r="H81" s="45"/>
      <c r="I81" s="45"/>
      <c r="J81" s="45"/>
      <c r="K81" s="45"/>
      <c r="L81" s="47"/>
    </row>
    <row r="82" spans="1:12" ht="18.75" customHeight="1" x14ac:dyDescent="0.25">
      <c r="A82" s="136" t="s">
        <v>9</v>
      </c>
      <c r="B82" s="74" t="s">
        <v>71</v>
      </c>
      <c r="C82" s="74" t="s">
        <v>72</v>
      </c>
      <c r="D82" s="77" t="s">
        <v>37</v>
      </c>
      <c r="E82" s="80" t="s">
        <v>10</v>
      </c>
      <c r="F82" s="83" t="s">
        <v>1</v>
      </c>
      <c r="G82" s="68" t="s">
        <v>2</v>
      </c>
      <c r="H82" s="71" t="s">
        <v>8</v>
      </c>
      <c r="I82" s="86" t="s">
        <v>38</v>
      </c>
      <c r="J82" s="91" t="s">
        <v>22</v>
      </c>
      <c r="K82" s="92"/>
      <c r="L82" s="93"/>
    </row>
    <row r="83" spans="1:12" ht="19.5" customHeight="1" x14ac:dyDescent="0.25">
      <c r="A83" s="137"/>
      <c r="B83" s="75"/>
      <c r="C83" s="75"/>
      <c r="D83" s="78"/>
      <c r="E83" s="81"/>
      <c r="F83" s="84"/>
      <c r="G83" s="69"/>
      <c r="H83" s="72"/>
      <c r="I83" s="87"/>
      <c r="J83" s="94"/>
      <c r="K83" s="95"/>
      <c r="L83" s="96"/>
    </row>
    <row r="84" spans="1:12" ht="28.15" customHeight="1" thickBot="1" x14ac:dyDescent="0.3">
      <c r="A84" s="138"/>
      <c r="B84" s="76"/>
      <c r="C84" s="76"/>
      <c r="D84" s="79"/>
      <c r="E84" s="82"/>
      <c r="F84" s="85"/>
      <c r="G84" s="70"/>
      <c r="H84" s="73"/>
      <c r="I84" s="88"/>
      <c r="J84" s="97"/>
      <c r="K84" s="95"/>
      <c r="L84" s="98"/>
    </row>
    <row r="85" spans="1:12" ht="15" customHeight="1" x14ac:dyDescent="0.25">
      <c r="A85" s="139" t="s">
        <v>3</v>
      </c>
      <c r="B85" s="56"/>
      <c r="C85" s="56"/>
      <c r="D85" s="99">
        <v>100</v>
      </c>
      <c r="E85" s="102">
        <v>15</v>
      </c>
      <c r="F85" s="34" t="s">
        <v>48</v>
      </c>
      <c r="G85" s="1"/>
      <c r="H85" s="5">
        <f>G85*E85*70</f>
        <v>0</v>
      </c>
      <c r="I85" s="23">
        <v>0</v>
      </c>
      <c r="J85" s="18" t="s">
        <v>23</v>
      </c>
      <c r="K85" s="11">
        <v>0</v>
      </c>
      <c r="L85" s="105">
        <f>SUM(K85:K94)</f>
        <v>0</v>
      </c>
    </row>
    <row r="86" spans="1:12" x14ac:dyDescent="0.25">
      <c r="A86" s="140"/>
      <c r="B86" s="57"/>
      <c r="C86" s="57"/>
      <c r="D86" s="100"/>
      <c r="E86" s="103"/>
      <c r="F86" s="35" t="s">
        <v>49</v>
      </c>
      <c r="G86" s="3"/>
      <c r="H86" s="36">
        <f>G86*E85*30</f>
        <v>0</v>
      </c>
      <c r="I86" s="22">
        <v>0</v>
      </c>
      <c r="J86" s="26" t="s">
        <v>52</v>
      </c>
      <c r="K86" s="13">
        <v>0</v>
      </c>
      <c r="L86" s="106"/>
    </row>
    <row r="87" spans="1:12" x14ac:dyDescent="0.25">
      <c r="A87" s="140"/>
      <c r="B87" s="57"/>
      <c r="C87" s="57"/>
      <c r="D87" s="100"/>
      <c r="E87" s="103"/>
      <c r="F87" s="7" t="s">
        <v>30</v>
      </c>
      <c r="G87" s="3"/>
      <c r="H87" s="4">
        <f>G87*E85*D85</f>
        <v>0</v>
      </c>
      <c r="I87" s="22">
        <v>0</v>
      </c>
      <c r="J87" s="19" t="s">
        <v>24</v>
      </c>
      <c r="K87" s="13">
        <v>0</v>
      </c>
      <c r="L87" s="106"/>
    </row>
    <row r="88" spans="1:12" x14ac:dyDescent="0.25">
      <c r="A88" s="140"/>
      <c r="B88" s="57"/>
      <c r="C88" s="57"/>
      <c r="D88" s="100"/>
      <c r="E88" s="103"/>
      <c r="F88" s="7" t="s">
        <v>31</v>
      </c>
      <c r="G88" s="3"/>
      <c r="H88" s="4">
        <f>G88*E85*D85</f>
        <v>0</v>
      </c>
      <c r="I88" s="22">
        <v>0</v>
      </c>
      <c r="J88" s="14" t="s">
        <v>25</v>
      </c>
      <c r="K88" s="13">
        <v>0</v>
      </c>
      <c r="L88" s="106"/>
    </row>
    <row r="89" spans="1:12" x14ac:dyDescent="0.25">
      <c r="A89" s="140"/>
      <c r="B89" s="57"/>
      <c r="C89" s="57"/>
      <c r="D89" s="100"/>
      <c r="E89" s="103"/>
      <c r="F89" s="8" t="s">
        <v>16</v>
      </c>
      <c r="G89" s="39"/>
      <c r="H89" s="40">
        <f>G89*E85*D85</f>
        <v>0</v>
      </c>
      <c r="I89" s="24">
        <f>L85</f>
        <v>0</v>
      </c>
      <c r="J89" s="14" t="s">
        <v>26</v>
      </c>
      <c r="K89" s="13">
        <v>0</v>
      </c>
      <c r="L89" s="106"/>
    </row>
    <row r="90" spans="1:12" x14ac:dyDescent="0.25">
      <c r="A90" s="140"/>
      <c r="B90" s="57"/>
      <c r="C90" s="57"/>
      <c r="D90" s="100"/>
      <c r="E90" s="103"/>
      <c r="F90" s="7" t="s">
        <v>29</v>
      </c>
      <c r="G90" s="3"/>
      <c r="H90" s="4">
        <f>G90*D85</f>
        <v>0</v>
      </c>
      <c r="I90" s="22"/>
      <c r="J90" s="15" t="s">
        <v>27</v>
      </c>
      <c r="K90" s="13">
        <v>0</v>
      </c>
      <c r="L90" s="106"/>
    </row>
    <row r="91" spans="1:12" x14ac:dyDescent="0.25">
      <c r="A91" s="140"/>
      <c r="B91" s="57"/>
      <c r="C91" s="57"/>
      <c r="D91" s="100"/>
      <c r="E91" s="103"/>
      <c r="F91" s="9" t="s">
        <v>17</v>
      </c>
      <c r="G91" s="3"/>
      <c r="H91" s="4">
        <f>G91*D85</f>
        <v>0</v>
      </c>
      <c r="I91" s="22"/>
      <c r="J91" s="15" t="s">
        <v>28</v>
      </c>
      <c r="K91" s="13">
        <v>0</v>
      </c>
      <c r="L91" s="106"/>
    </row>
    <row r="92" spans="1:12" ht="15.6" customHeight="1" x14ac:dyDescent="0.25">
      <c r="A92" s="140"/>
      <c r="B92" s="57"/>
      <c r="C92" s="57"/>
      <c r="D92" s="100"/>
      <c r="E92" s="103"/>
      <c r="F92" s="9" t="s">
        <v>18</v>
      </c>
      <c r="G92" s="3"/>
      <c r="H92" s="4">
        <f>G92*D85*E85*2</f>
        <v>0</v>
      </c>
      <c r="I92" s="22"/>
      <c r="J92" s="20"/>
      <c r="K92" s="13"/>
      <c r="L92" s="106"/>
    </row>
    <row r="93" spans="1:12" x14ac:dyDescent="0.25">
      <c r="A93" s="140"/>
      <c r="B93" s="57"/>
      <c r="C93" s="57"/>
      <c r="D93" s="100"/>
      <c r="E93" s="103"/>
      <c r="F93" s="10" t="s">
        <v>19</v>
      </c>
      <c r="G93" s="3"/>
      <c r="H93" s="4">
        <f>G93*D85</f>
        <v>0</v>
      </c>
      <c r="I93" s="22"/>
      <c r="J93" s="15"/>
      <c r="K93" s="13"/>
      <c r="L93" s="106"/>
    </row>
    <row r="94" spans="1:12" ht="15.75" thickBot="1" x14ac:dyDescent="0.3">
      <c r="A94" s="141"/>
      <c r="B94" s="58"/>
      <c r="C94" s="58"/>
      <c r="D94" s="101"/>
      <c r="E94" s="104"/>
      <c r="F94" s="10" t="s">
        <v>20</v>
      </c>
      <c r="G94" s="3"/>
      <c r="H94" s="4">
        <f>G94*D85</f>
        <v>0</v>
      </c>
      <c r="I94" s="22"/>
      <c r="J94" s="37"/>
      <c r="K94" s="38"/>
      <c r="L94" s="107"/>
    </row>
    <row r="95" spans="1:12" x14ac:dyDescent="0.25">
      <c r="A95" s="44"/>
      <c r="B95" s="30"/>
      <c r="C95" s="31"/>
      <c r="D95" s="45"/>
      <c r="E95" s="45"/>
      <c r="F95" s="89" t="s">
        <v>59</v>
      </c>
      <c r="G95" s="59">
        <f>SUM(H85:H94)/D85</f>
        <v>0</v>
      </c>
      <c r="H95" s="60"/>
      <c r="I95" s="63">
        <f>SUM(I85:I94)</f>
        <v>0</v>
      </c>
      <c r="J95" s="16"/>
      <c r="K95" s="16"/>
      <c r="L95" s="46"/>
    </row>
    <row r="96" spans="1:12" ht="15.75" thickBot="1" x14ac:dyDescent="0.3">
      <c r="A96" s="44"/>
      <c r="B96" s="30"/>
      <c r="C96" s="31"/>
      <c r="D96" s="45"/>
      <c r="E96" s="45"/>
      <c r="F96" s="90"/>
      <c r="G96" s="61"/>
      <c r="H96" s="62"/>
      <c r="I96" s="64"/>
      <c r="J96" s="16"/>
      <c r="K96" s="16"/>
      <c r="L96" s="46"/>
    </row>
    <row r="97" spans="1:12" ht="19.5" thickBot="1" x14ac:dyDescent="0.3">
      <c r="A97" s="44"/>
      <c r="B97" s="30"/>
      <c r="C97" s="31"/>
      <c r="D97" s="45"/>
      <c r="E97" s="45"/>
      <c r="F97" s="6" t="s">
        <v>11</v>
      </c>
      <c r="G97" s="65">
        <f>G95*0.95+I95*0.05</f>
        <v>0</v>
      </c>
      <c r="H97" s="66"/>
      <c r="I97" s="67"/>
      <c r="J97" s="45"/>
      <c r="K97" s="45"/>
      <c r="L97" s="47"/>
    </row>
    <row r="98" spans="1:12" x14ac:dyDescent="0.25">
      <c r="A98" s="49"/>
      <c r="B98" s="45"/>
      <c r="C98" s="45"/>
      <c r="D98" s="45"/>
      <c r="E98" s="45"/>
      <c r="F98" s="89" t="s">
        <v>60</v>
      </c>
      <c r="G98" s="59">
        <f>SUM(H85:H94)</f>
        <v>0</v>
      </c>
      <c r="H98" s="60"/>
      <c r="I98" s="63">
        <f>SUM(I85:I94)*D85</f>
        <v>0</v>
      </c>
      <c r="J98" s="45"/>
      <c r="K98" s="45"/>
      <c r="L98" s="47"/>
    </row>
    <row r="99" spans="1:12" ht="15.75" thickBot="1" x14ac:dyDescent="0.3">
      <c r="A99" s="49"/>
      <c r="B99" s="45"/>
      <c r="C99" s="45"/>
      <c r="D99" s="45"/>
      <c r="E99" s="45"/>
      <c r="F99" s="90"/>
      <c r="G99" s="61"/>
      <c r="H99" s="62"/>
      <c r="I99" s="64"/>
      <c r="J99" s="45"/>
      <c r="K99" s="45"/>
      <c r="L99" s="47"/>
    </row>
    <row r="100" spans="1:12" ht="19.5" thickBot="1" x14ac:dyDescent="0.3">
      <c r="A100" s="49"/>
      <c r="B100" s="45"/>
      <c r="C100" s="45"/>
      <c r="D100" s="45"/>
      <c r="E100" s="45"/>
      <c r="F100" s="6" t="s">
        <v>54</v>
      </c>
      <c r="G100" s="65">
        <f>G98*0.95+I98*0.05</f>
        <v>0</v>
      </c>
      <c r="H100" s="66"/>
      <c r="I100" s="67"/>
      <c r="J100" s="45"/>
      <c r="K100" s="45"/>
      <c r="L100" s="47"/>
    </row>
    <row r="101" spans="1:12" ht="15.75" thickBot="1" x14ac:dyDescent="0.3">
      <c r="A101" s="49"/>
      <c r="B101" s="45"/>
      <c r="C101" s="45"/>
      <c r="D101" s="45"/>
      <c r="E101" s="45"/>
      <c r="F101" s="45"/>
      <c r="G101" s="50"/>
      <c r="H101" s="45"/>
      <c r="I101" s="51"/>
      <c r="J101" s="45"/>
      <c r="K101" s="45"/>
      <c r="L101" s="47"/>
    </row>
    <row r="102" spans="1:12" ht="18.75" customHeight="1" x14ac:dyDescent="0.25">
      <c r="A102" s="136" t="s">
        <v>9</v>
      </c>
      <c r="B102" s="74" t="s">
        <v>71</v>
      </c>
      <c r="C102" s="74" t="s">
        <v>72</v>
      </c>
      <c r="D102" s="77" t="s">
        <v>39</v>
      </c>
      <c r="E102" s="80" t="s">
        <v>10</v>
      </c>
      <c r="F102" s="83" t="s">
        <v>1</v>
      </c>
      <c r="G102" s="68" t="s">
        <v>2</v>
      </c>
      <c r="H102" s="71" t="s">
        <v>8</v>
      </c>
      <c r="I102" s="86" t="s">
        <v>40</v>
      </c>
      <c r="J102" s="91" t="s">
        <v>22</v>
      </c>
      <c r="K102" s="92"/>
      <c r="L102" s="93"/>
    </row>
    <row r="103" spans="1:12" ht="19.5" customHeight="1" x14ac:dyDescent="0.25">
      <c r="A103" s="137"/>
      <c r="B103" s="75"/>
      <c r="C103" s="75"/>
      <c r="D103" s="78"/>
      <c r="E103" s="81"/>
      <c r="F103" s="84"/>
      <c r="G103" s="69"/>
      <c r="H103" s="72"/>
      <c r="I103" s="87"/>
      <c r="J103" s="94"/>
      <c r="K103" s="95"/>
      <c r="L103" s="96"/>
    </row>
    <row r="104" spans="1:12" ht="28.15" customHeight="1" thickBot="1" x14ac:dyDescent="0.3">
      <c r="A104" s="138"/>
      <c r="B104" s="76"/>
      <c r="C104" s="76"/>
      <c r="D104" s="79"/>
      <c r="E104" s="82"/>
      <c r="F104" s="85"/>
      <c r="G104" s="70"/>
      <c r="H104" s="73"/>
      <c r="I104" s="88"/>
      <c r="J104" s="97"/>
      <c r="K104" s="95"/>
      <c r="L104" s="98"/>
    </row>
    <row r="105" spans="1:12" x14ac:dyDescent="0.25">
      <c r="A105" s="139" t="s">
        <v>4</v>
      </c>
      <c r="B105" s="56"/>
      <c r="C105" s="56"/>
      <c r="D105" s="99">
        <v>20</v>
      </c>
      <c r="E105" s="102">
        <v>15</v>
      </c>
      <c r="F105" s="34" t="s">
        <v>50</v>
      </c>
      <c r="G105" s="1"/>
      <c r="H105" s="5">
        <f>G105*E105*10</f>
        <v>0</v>
      </c>
      <c r="I105" s="17">
        <v>0</v>
      </c>
      <c r="J105" s="18" t="s">
        <v>23</v>
      </c>
      <c r="K105" s="11">
        <v>0</v>
      </c>
      <c r="L105" s="105">
        <f>SUM(K105:K114)</f>
        <v>0</v>
      </c>
    </row>
    <row r="106" spans="1:12" x14ac:dyDescent="0.25">
      <c r="A106" s="140"/>
      <c r="B106" s="57"/>
      <c r="C106" s="57"/>
      <c r="D106" s="100"/>
      <c r="E106" s="103"/>
      <c r="F106" s="35" t="s">
        <v>51</v>
      </c>
      <c r="G106" s="3"/>
      <c r="H106" s="25">
        <f>G106*E105*10</f>
        <v>0</v>
      </c>
      <c r="I106" s="12">
        <v>0</v>
      </c>
      <c r="J106" s="26" t="s">
        <v>52</v>
      </c>
      <c r="K106" s="13">
        <v>0</v>
      </c>
      <c r="L106" s="106"/>
    </row>
    <row r="107" spans="1:12" x14ac:dyDescent="0.25">
      <c r="A107" s="140"/>
      <c r="B107" s="57"/>
      <c r="C107" s="57"/>
      <c r="D107" s="100"/>
      <c r="E107" s="103"/>
      <c r="F107" s="7" t="s">
        <v>30</v>
      </c>
      <c r="G107" s="3"/>
      <c r="H107" s="4">
        <f>G107*D105*E105</f>
        <v>0</v>
      </c>
      <c r="I107" s="12">
        <v>0</v>
      </c>
      <c r="J107" s="19" t="s">
        <v>24</v>
      </c>
      <c r="K107" s="13">
        <v>0</v>
      </c>
      <c r="L107" s="106"/>
    </row>
    <row r="108" spans="1:12" x14ac:dyDescent="0.25">
      <c r="A108" s="140"/>
      <c r="B108" s="57"/>
      <c r="C108" s="57"/>
      <c r="D108" s="100"/>
      <c r="E108" s="103"/>
      <c r="F108" s="7" t="s">
        <v>31</v>
      </c>
      <c r="G108" s="3"/>
      <c r="H108" s="4">
        <f>G108*D105*E105</f>
        <v>0</v>
      </c>
      <c r="I108" s="12">
        <v>0</v>
      </c>
      <c r="J108" s="14" t="s">
        <v>25</v>
      </c>
      <c r="K108" s="13">
        <v>0</v>
      </c>
      <c r="L108" s="106"/>
    </row>
    <row r="109" spans="1:12" x14ac:dyDescent="0.25">
      <c r="A109" s="140"/>
      <c r="B109" s="57"/>
      <c r="C109" s="57"/>
      <c r="D109" s="100"/>
      <c r="E109" s="103"/>
      <c r="F109" s="8" t="s">
        <v>16</v>
      </c>
      <c r="G109" s="39"/>
      <c r="H109" s="40">
        <f>G109*E105*D105</f>
        <v>0</v>
      </c>
      <c r="I109" s="21">
        <f>L105</f>
        <v>0</v>
      </c>
      <c r="J109" s="14" t="s">
        <v>26</v>
      </c>
      <c r="K109" s="13">
        <v>0</v>
      </c>
      <c r="L109" s="106"/>
    </row>
    <row r="110" spans="1:12" x14ac:dyDescent="0.25">
      <c r="A110" s="140"/>
      <c r="B110" s="57"/>
      <c r="C110" s="57"/>
      <c r="D110" s="100"/>
      <c r="E110" s="103"/>
      <c r="F110" s="7" t="s">
        <v>29</v>
      </c>
      <c r="G110" s="3"/>
      <c r="H110" s="4">
        <f>G110*D105</f>
        <v>0</v>
      </c>
      <c r="I110" s="12"/>
      <c r="J110" s="15" t="s">
        <v>27</v>
      </c>
      <c r="K110" s="13">
        <v>0</v>
      </c>
      <c r="L110" s="106"/>
    </row>
    <row r="111" spans="1:12" x14ac:dyDescent="0.25">
      <c r="A111" s="140"/>
      <c r="B111" s="57"/>
      <c r="C111" s="57"/>
      <c r="D111" s="100"/>
      <c r="E111" s="103"/>
      <c r="F111" s="9" t="s">
        <v>17</v>
      </c>
      <c r="G111" s="3"/>
      <c r="H111" s="4">
        <f>G111*D105</f>
        <v>0</v>
      </c>
      <c r="I111" s="12"/>
      <c r="J111" s="15" t="s">
        <v>28</v>
      </c>
      <c r="K111" s="13">
        <v>0</v>
      </c>
      <c r="L111" s="106"/>
    </row>
    <row r="112" spans="1:12" x14ac:dyDescent="0.25">
      <c r="A112" s="140"/>
      <c r="B112" s="57"/>
      <c r="C112" s="57"/>
      <c r="D112" s="100"/>
      <c r="E112" s="103"/>
      <c r="F112" s="9" t="s">
        <v>18</v>
      </c>
      <c r="G112" s="3"/>
      <c r="H112" s="4">
        <f>G112*D105*E105*2</f>
        <v>0</v>
      </c>
      <c r="I112" s="12"/>
      <c r="J112" s="20"/>
      <c r="K112" s="13"/>
      <c r="L112" s="106"/>
    </row>
    <row r="113" spans="1:12" x14ac:dyDescent="0.25">
      <c r="A113" s="140"/>
      <c r="B113" s="57"/>
      <c r="C113" s="57"/>
      <c r="D113" s="100"/>
      <c r="E113" s="103"/>
      <c r="F113" s="10" t="s">
        <v>19</v>
      </c>
      <c r="G113" s="3"/>
      <c r="H113" s="4">
        <f>G113*D105</f>
        <v>0</v>
      </c>
      <c r="I113" s="12"/>
      <c r="J113" s="15"/>
      <c r="K113" s="13"/>
      <c r="L113" s="106"/>
    </row>
    <row r="114" spans="1:12" ht="15.75" thickBot="1" x14ac:dyDescent="0.3">
      <c r="A114" s="141"/>
      <c r="B114" s="58"/>
      <c r="C114" s="58"/>
      <c r="D114" s="101"/>
      <c r="E114" s="104"/>
      <c r="F114" s="10" t="s">
        <v>20</v>
      </c>
      <c r="G114" s="3"/>
      <c r="H114" s="4">
        <f>G114*D105</f>
        <v>0</v>
      </c>
      <c r="I114" s="12"/>
      <c r="J114" s="37"/>
      <c r="K114" s="38"/>
      <c r="L114" s="107"/>
    </row>
    <row r="115" spans="1:12" x14ac:dyDescent="0.25">
      <c r="A115" s="44"/>
      <c r="B115" s="30"/>
      <c r="C115" s="31"/>
      <c r="D115" s="45"/>
      <c r="E115" s="45"/>
      <c r="F115" s="89" t="s">
        <v>59</v>
      </c>
      <c r="G115" s="59">
        <f>SUM(H105:H114)/D105</f>
        <v>0</v>
      </c>
      <c r="H115" s="60"/>
      <c r="I115" s="63">
        <f>SUM(I105:I114)</f>
        <v>0</v>
      </c>
      <c r="J115" s="16"/>
      <c r="K115" s="16"/>
      <c r="L115" s="46"/>
    </row>
    <row r="116" spans="1:12" ht="15.75" thickBot="1" x14ac:dyDescent="0.3">
      <c r="A116" s="44"/>
      <c r="B116" s="30"/>
      <c r="C116" s="31"/>
      <c r="D116" s="45"/>
      <c r="E116" s="45"/>
      <c r="F116" s="90"/>
      <c r="G116" s="61"/>
      <c r="H116" s="62"/>
      <c r="I116" s="64"/>
      <c r="J116" s="16"/>
      <c r="K116" s="16"/>
      <c r="L116" s="46"/>
    </row>
    <row r="117" spans="1:12" ht="19.5" thickBot="1" x14ac:dyDescent="0.3">
      <c r="A117" s="44"/>
      <c r="B117" s="30"/>
      <c r="C117" s="31"/>
      <c r="D117" s="45"/>
      <c r="E117" s="45"/>
      <c r="F117" s="6" t="s">
        <v>11</v>
      </c>
      <c r="G117" s="65">
        <f>G115*0.95+I115*0.05</f>
        <v>0</v>
      </c>
      <c r="H117" s="66"/>
      <c r="I117" s="67"/>
      <c r="J117" s="45"/>
      <c r="K117" s="45"/>
      <c r="L117" s="47"/>
    </row>
    <row r="118" spans="1:12" x14ac:dyDescent="0.25">
      <c r="A118" s="49"/>
      <c r="B118" s="45"/>
      <c r="C118" s="45"/>
      <c r="D118" s="45"/>
      <c r="E118" s="45"/>
      <c r="F118" s="89" t="s">
        <v>58</v>
      </c>
      <c r="G118" s="59">
        <f>SUM(H105:H114)</f>
        <v>0</v>
      </c>
      <c r="H118" s="60"/>
      <c r="I118" s="63">
        <f>SUM(I105:I114)*D105</f>
        <v>0</v>
      </c>
      <c r="J118" s="45"/>
      <c r="K118" s="45"/>
      <c r="L118" s="47"/>
    </row>
    <row r="119" spans="1:12" ht="15.75" thickBot="1" x14ac:dyDescent="0.3">
      <c r="A119" s="49"/>
      <c r="B119" s="45"/>
      <c r="C119" s="45"/>
      <c r="D119" s="45"/>
      <c r="E119" s="45"/>
      <c r="F119" s="90"/>
      <c r="G119" s="61"/>
      <c r="H119" s="62"/>
      <c r="I119" s="64"/>
      <c r="J119" s="45"/>
      <c r="K119" s="45"/>
      <c r="L119" s="47"/>
    </row>
    <row r="120" spans="1:12" ht="19.5" thickBot="1" x14ac:dyDescent="0.3">
      <c r="A120" s="49"/>
      <c r="B120" s="45"/>
      <c r="C120" s="45"/>
      <c r="D120" s="45"/>
      <c r="E120" s="45"/>
      <c r="F120" s="6" t="s">
        <v>53</v>
      </c>
      <c r="G120" s="65">
        <f>G118*0.95+I118*0.05</f>
        <v>0</v>
      </c>
      <c r="H120" s="66"/>
      <c r="I120" s="67"/>
      <c r="J120" s="45"/>
      <c r="K120" s="45"/>
      <c r="L120" s="47"/>
    </row>
    <row r="121" spans="1:12" ht="15.75" thickBot="1" x14ac:dyDescent="0.3">
      <c r="A121" s="49"/>
      <c r="B121" s="45"/>
      <c r="C121" s="45"/>
      <c r="D121" s="45"/>
      <c r="E121" s="45"/>
      <c r="F121" s="45"/>
      <c r="G121" s="45"/>
      <c r="H121" s="45"/>
      <c r="I121" s="45"/>
      <c r="J121" s="45"/>
      <c r="K121" s="45"/>
      <c r="L121" s="47"/>
    </row>
    <row r="122" spans="1:12" ht="21.75" thickBot="1" x14ac:dyDescent="0.3">
      <c r="A122" s="49"/>
      <c r="B122" s="45"/>
      <c r="C122" s="45"/>
      <c r="D122" s="45"/>
      <c r="E122" s="133" t="s">
        <v>15</v>
      </c>
      <c r="F122" s="134"/>
      <c r="G122" s="134"/>
      <c r="H122" s="134"/>
      <c r="I122" s="135"/>
      <c r="J122" s="45"/>
      <c r="K122" s="45"/>
      <c r="L122" s="47"/>
    </row>
    <row r="123" spans="1:12" x14ac:dyDescent="0.25">
      <c r="A123" s="49"/>
      <c r="B123" s="45"/>
      <c r="C123" s="45"/>
      <c r="D123" s="45"/>
      <c r="E123" s="121" t="s">
        <v>5</v>
      </c>
      <c r="F123" s="122"/>
      <c r="G123" s="118">
        <f>SUM(G115+G95+G55+G35+G75+G15)</f>
        <v>0</v>
      </c>
      <c r="H123" s="119"/>
      <c r="I123" s="120">
        <f>(I115+I95+I55+I35+I15+I75)</f>
        <v>0</v>
      </c>
      <c r="J123" s="45"/>
      <c r="K123" s="45"/>
      <c r="L123" s="47"/>
    </row>
    <row r="124" spans="1:12" ht="15.75" thickBot="1" x14ac:dyDescent="0.3">
      <c r="A124" s="49"/>
      <c r="B124" s="45"/>
      <c r="C124" s="45"/>
      <c r="D124" s="45"/>
      <c r="E124" s="123"/>
      <c r="F124" s="124"/>
      <c r="G124" s="61"/>
      <c r="H124" s="62"/>
      <c r="I124" s="64"/>
      <c r="J124" s="45"/>
      <c r="K124" s="45"/>
      <c r="L124" s="47"/>
    </row>
    <row r="125" spans="1:12" ht="19.5" thickBot="1" x14ac:dyDescent="0.3">
      <c r="A125" s="49"/>
      <c r="B125" s="45"/>
      <c r="C125" s="45"/>
      <c r="D125" s="45"/>
      <c r="E125" s="129" t="s">
        <v>6</v>
      </c>
      <c r="F125" s="130"/>
      <c r="G125" s="65">
        <f>G123*0.95+I123*0.05</f>
        <v>0</v>
      </c>
      <c r="H125" s="66"/>
      <c r="I125" s="67"/>
      <c r="J125" s="45"/>
      <c r="K125" s="45"/>
      <c r="L125" s="47"/>
    </row>
    <row r="126" spans="1:12" x14ac:dyDescent="0.25">
      <c r="A126" s="49"/>
      <c r="B126" s="45"/>
      <c r="C126" s="45"/>
      <c r="D126" s="45"/>
      <c r="E126" s="125" t="s">
        <v>57</v>
      </c>
      <c r="F126" s="126"/>
      <c r="G126" s="59">
        <f>SUM(G118+G98+G58+G38+G78+G18)</f>
        <v>0</v>
      </c>
      <c r="H126" s="60"/>
      <c r="I126" s="63">
        <f>(I118+I98+I58+I38+I78+I18)</f>
        <v>0</v>
      </c>
      <c r="J126" s="45"/>
      <c r="K126" s="45"/>
      <c r="L126" s="47"/>
    </row>
    <row r="127" spans="1:12" ht="25.9" customHeight="1" thickBot="1" x14ac:dyDescent="0.3">
      <c r="A127" s="49"/>
      <c r="B127" s="45"/>
      <c r="C127" s="45"/>
      <c r="D127" s="45"/>
      <c r="E127" s="127"/>
      <c r="F127" s="128"/>
      <c r="G127" s="61"/>
      <c r="H127" s="62"/>
      <c r="I127" s="64"/>
      <c r="J127" s="45"/>
      <c r="K127" s="45"/>
      <c r="L127" s="47"/>
    </row>
    <row r="128" spans="1:12" ht="36.6" customHeight="1" thickBot="1" x14ac:dyDescent="0.3">
      <c r="A128" s="52"/>
      <c r="B128" s="53"/>
      <c r="C128" s="53"/>
      <c r="D128" s="53"/>
      <c r="E128" s="131" t="s">
        <v>56</v>
      </c>
      <c r="F128" s="132"/>
      <c r="G128" s="65">
        <f>G126*0.95+I126*0.05</f>
        <v>0</v>
      </c>
      <c r="H128" s="66"/>
      <c r="I128" s="67"/>
      <c r="J128" s="53"/>
      <c r="K128" s="53"/>
      <c r="L128" s="54"/>
    </row>
    <row r="129" spans="3:12" ht="18.75" x14ac:dyDescent="0.25">
      <c r="E129" s="32"/>
      <c r="F129" s="32"/>
    </row>
    <row r="130" spans="3:12" ht="15.75" x14ac:dyDescent="0.25">
      <c r="C130" s="55" t="s">
        <v>21</v>
      </c>
      <c r="D130" s="55"/>
      <c r="E130" s="55"/>
      <c r="F130" s="55"/>
      <c r="G130" s="55"/>
      <c r="H130" s="55"/>
      <c r="I130" s="55"/>
      <c r="J130" s="55"/>
      <c r="K130" s="55"/>
      <c r="L130" s="55"/>
    </row>
    <row r="131" spans="3:12" ht="15" customHeight="1" x14ac:dyDescent="0.25">
      <c r="C131" s="143" t="s">
        <v>70</v>
      </c>
      <c r="D131" s="143"/>
      <c r="E131" s="143"/>
      <c r="F131" s="143"/>
      <c r="G131" s="143"/>
      <c r="H131" s="143"/>
      <c r="I131" s="143"/>
      <c r="J131" s="143"/>
      <c r="K131" s="143"/>
      <c r="L131" s="143"/>
    </row>
    <row r="132" spans="3:12" ht="15" customHeight="1" x14ac:dyDescent="0.25">
      <c r="C132" s="143" t="s">
        <v>69</v>
      </c>
      <c r="D132" s="143"/>
      <c r="E132" s="143"/>
      <c r="F132" s="143"/>
      <c r="G132" s="143"/>
      <c r="H132" s="143"/>
      <c r="I132" s="143"/>
      <c r="J132" s="143"/>
      <c r="K132" s="143"/>
      <c r="L132" s="143"/>
    </row>
    <row r="133" spans="3:12" ht="15" customHeight="1" x14ac:dyDescent="0.25">
      <c r="C133" s="142" t="s">
        <v>67</v>
      </c>
      <c r="D133" s="142"/>
      <c r="E133" s="142"/>
      <c r="F133" s="142"/>
      <c r="G133" s="142"/>
      <c r="H133" s="142"/>
      <c r="I133" s="142"/>
      <c r="J133" s="142"/>
      <c r="K133" s="142"/>
      <c r="L133" s="142"/>
    </row>
    <row r="134" spans="3:12" ht="15" customHeight="1" x14ac:dyDescent="0.25">
      <c r="C134" s="142"/>
      <c r="D134" s="142"/>
      <c r="E134" s="142"/>
      <c r="F134" s="142"/>
      <c r="G134" s="142"/>
      <c r="H134" s="142"/>
      <c r="I134" s="142"/>
      <c r="J134" s="142"/>
      <c r="K134" s="142"/>
      <c r="L134" s="142"/>
    </row>
    <row r="135" spans="3:12" ht="15" customHeight="1" x14ac:dyDescent="0.25">
      <c r="C135" s="142"/>
      <c r="D135" s="142"/>
      <c r="E135" s="142"/>
      <c r="F135" s="142"/>
      <c r="G135" s="142"/>
      <c r="H135" s="142"/>
      <c r="I135" s="142"/>
      <c r="J135" s="142"/>
      <c r="K135" s="142"/>
      <c r="L135" s="142"/>
    </row>
    <row r="136" spans="3:12" ht="15.75" customHeight="1" x14ac:dyDescent="0.25">
      <c r="C136" s="142" t="s">
        <v>68</v>
      </c>
      <c r="D136" s="142"/>
      <c r="E136" s="142"/>
      <c r="F136" s="142"/>
      <c r="G136" s="142"/>
      <c r="H136" s="142"/>
      <c r="I136" s="142"/>
      <c r="J136" s="142"/>
      <c r="K136" s="142"/>
      <c r="L136" s="142"/>
    </row>
  </sheetData>
  <mergeCells count="163">
    <mergeCell ref="B22:B24"/>
    <mergeCell ref="B42:B44"/>
    <mergeCell ref="B25:B34"/>
    <mergeCell ref="A25:A34"/>
    <mergeCell ref="A3:A5"/>
    <mergeCell ref="B105:B114"/>
    <mergeCell ref="A105:A114"/>
    <mergeCell ref="A45:A54"/>
    <mergeCell ref="B45:B54"/>
    <mergeCell ref="A62:A64"/>
    <mergeCell ref="A82:A84"/>
    <mergeCell ref="A102:A104"/>
    <mergeCell ref="B62:B64"/>
    <mergeCell ref="B82:B84"/>
    <mergeCell ref="B102:B104"/>
    <mergeCell ref="B65:B74"/>
    <mergeCell ref="A65:A74"/>
    <mergeCell ref="B85:B94"/>
    <mergeCell ref="A85:A94"/>
    <mergeCell ref="E122:I122"/>
    <mergeCell ref="J42:L44"/>
    <mergeCell ref="G40:I40"/>
    <mergeCell ref="C22:C24"/>
    <mergeCell ref="F22:F24"/>
    <mergeCell ref="D22:D24"/>
    <mergeCell ref="E22:E24"/>
    <mergeCell ref="I22:I24"/>
    <mergeCell ref="E25:E34"/>
    <mergeCell ref="F35:F36"/>
    <mergeCell ref="G35:H36"/>
    <mergeCell ref="I35:I36"/>
    <mergeCell ref="D25:D34"/>
    <mergeCell ref="G37:I37"/>
    <mergeCell ref="J22:L24"/>
    <mergeCell ref="L25:L34"/>
    <mergeCell ref="G22:G24"/>
    <mergeCell ref="H22:H24"/>
    <mergeCell ref="G42:G44"/>
    <mergeCell ref="H42:H44"/>
    <mergeCell ref="C102:C104"/>
    <mergeCell ref="C82:C84"/>
    <mergeCell ref="G120:I120"/>
    <mergeCell ref="C3:C5"/>
    <mergeCell ref="G128:I128"/>
    <mergeCell ref="C85:C94"/>
    <mergeCell ref="C105:C114"/>
    <mergeCell ref="G126:H127"/>
    <mergeCell ref="I126:I127"/>
    <mergeCell ref="G125:I125"/>
    <mergeCell ref="G123:H124"/>
    <mergeCell ref="I123:I124"/>
    <mergeCell ref="G100:I100"/>
    <mergeCell ref="G117:I117"/>
    <mergeCell ref="E123:F124"/>
    <mergeCell ref="E126:F127"/>
    <mergeCell ref="E125:F125"/>
    <mergeCell ref="E128:F128"/>
    <mergeCell ref="G102:G104"/>
    <mergeCell ref="H102:H104"/>
    <mergeCell ref="D105:D114"/>
    <mergeCell ref="E105:E114"/>
    <mergeCell ref="F115:F116"/>
    <mergeCell ref="G115:H116"/>
    <mergeCell ref="I115:I116"/>
    <mergeCell ref="F102:F104"/>
    <mergeCell ref="G17:I17"/>
    <mergeCell ref="A1:L1"/>
    <mergeCell ref="A2:E2"/>
    <mergeCell ref="F2:L2"/>
    <mergeCell ref="F95:F96"/>
    <mergeCell ref="G95:H96"/>
    <mergeCell ref="I95:I96"/>
    <mergeCell ref="F58:F59"/>
    <mergeCell ref="G97:I97"/>
    <mergeCell ref="F75:F76"/>
    <mergeCell ref="G75:H76"/>
    <mergeCell ref="I75:I76"/>
    <mergeCell ref="G77:I77"/>
    <mergeCell ref="F78:F79"/>
    <mergeCell ref="G78:H79"/>
    <mergeCell ref="I78:I79"/>
    <mergeCell ref="G80:I80"/>
    <mergeCell ref="C65:C74"/>
    <mergeCell ref="L65:L74"/>
    <mergeCell ref="A22:A24"/>
    <mergeCell ref="A42:A44"/>
    <mergeCell ref="A6:A14"/>
    <mergeCell ref="B3:B5"/>
    <mergeCell ref="B6:B14"/>
    <mergeCell ref="D3:D5"/>
    <mergeCell ref="E3:E5"/>
    <mergeCell ref="F3:F5"/>
    <mergeCell ref="I3:I5"/>
    <mergeCell ref="F15:F16"/>
    <mergeCell ref="G15:H16"/>
    <mergeCell ref="I15:I16"/>
    <mergeCell ref="C6:C14"/>
    <mergeCell ref="G3:G5"/>
    <mergeCell ref="H3:H5"/>
    <mergeCell ref="I18:I19"/>
    <mergeCell ref="G20:I20"/>
    <mergeCell ref="D45:D54"/>
    <mergeCell ref="E45:E54"/>
    <mergeCell ref="D102:D104"/>
    <mergeCell ref="E102:E104"/>
    <mergeCell ref="D65:D74"/>
    <mergeCell ref="E65:E74"/>
    <mergeCell ref="D82:D84"/>
    <mergeCell ref="E82:E84"/>
    <mergeCell ref="G82:G84"/>
    <mergeCell ref="F18:F19"/>
    <mergeCell ref="F98:F99"/>
    <mergeCell ref="G98:H99"/>
    <mergeCell ref="I98:I99"/>
    <mergeCell ref="I102:I104"/>
    <mergeCell ref="G38:H39"/>
    <mergeCell ref="I38:I39"/>
    <mergeCell ref="H82:H84"/>
    <mergeCell ref="J3:L5"/>
    <mergeCell ref="D6:D14"/>
    <mergeCell ref="E6:E14"/>
    <mergeCell ref="L6:L14"/>
    <mergeCell ref="F118:F119"/>
    <mergeCell ref="G118:H119"/>
    <mergeCell ref="I118:I119"/>
    <mergeCell ref="L105:L114"/>
    <mergeCell ref="J102:L104"/>
    <mergeCell ref="J82:L84"/>
    <mergeCell ref="D85:D94"/>
    <mergeCell ref="E85:E94"/>
    <mergeCell ref="L85:L94"/>
    <mergeCell ref="F82:F84"/>
    <mergeCell ref="I82:I84"/>
    <mergeCell ref="L45:L54"/>
    <mergeCell ref="F55:F56"/>
    <mergeCell ref="G55:H56"/>
    <mergeCell ref="I55:I56"/>
    <mergeCell ref="J62:L64"/>
    <mergeCell ref="G18:H19"/>
    <mergeCell ref="C130:L130"/>
    <mergeCell ref="C131:L131"/>
    <mergeCell ref="C132:L132"/>
    <mergeCell ref="C136:L136"/>
    <mergeCell ref="C133:L135"/>
    <mergeCell ref="C25:C34"/>
    <mergeCell ref="C45:C54"/>
    <mergeCell ref="G58:H59"/>
    <mergeCell ref="I58:I59"/>
    <mergeCell ref="G60:I60"/>
    <mergeCell ref="G62:G64"/>
    <mergeCell ref="H62:H64"/>
    <mergeCell ref="C62:C64"/>
    <mergeCell ref="D62:D64"/>
    <mergeCell ref="E62:E64"/>
    <mergeCell ref="F62:F64"/>
    <mergeCell ref="I62:I64"/>
    <mergeCell ref="G57:I57"/>
    <mergeCell ref="C42:C44"/>
    <mergeCell ref="D42:D44"/>
    <mergeCell ref="E42:E44"/>
    <mergeCell ref="F42:F44"/>
    <mergeCell ref="I42:I44"/>
    <mergeCell ref="F38:F39"/>
  </mergeCells>
  <pageMargins left="0.25" right="0.25"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849E37377770644CBAA745317C02D743" ma:contentTypeVersion="2" ma:contentTypeDescription="Yeni belge oluşturun." ma:contentTypeScope="" ma:versionID="b508ed27b0fce1b27122d4910dd930e1">
  <xsd:schema xmlns:xsd="http://www.w3.org/2001/XMLSchema" xmlns:xs="http://www.w3.org/2001/XMLSchema" xmlns:p="http://schemas.microsoft.com/office/2006/metadata/properties" xmlns:ns2="6fc30f8b-2410-4acc-b0ee-638c7ae1fd7b" targetNamespace="http://schemas.microsoft.com/office/2006/metadata/properties" ma:root="true" ma:fieldsID="31afe49ea755252eee516647dca62d16" ns2:_="">
    <xsd:import namespace="6fc30f8b-2410-4acc-b0ee-638c7ae1fd7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30f8b-2410-4acc-b0ee-638c7ae1fd7b"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A561D1-5692-4C3D-9913-EB05A0E66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30f8b-2410-4acc-b0ee-638c7ae1fd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06B10A-D18F-4C9C-A874-AFE5349FD90B}">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6fc30f8b-2410-4acc-b0ee-638c7ae1fd7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40C90BF-435D-4A55-91DB-C7C899BF83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ANNUAL DIRECTIONAL DRIL W RSS</vt:lpstr>
      <vt:lpstr>'ANNUAL DIRECTIONAL DRIL W RSS'!Yazdırma_Alanı</vt:lpstr>
    </vt:vector>
  </TitlesOfParts>
  <Company>TPAO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SINEM KIZILAY</dc:creator>
  <cp:lastModifiedBy>AHMET TETİK</cp:lastModifiedBy>
  <cp:lastPrinted>2024-07-02T05:46:10Z</cp:lastPrinted>
  <dcterms:created xsi:type="dcterms:W3CDTF">2022-01-19T12:34:51Z</dcterms:created>
  <dcterms:modified xsi:type="dcterms:W3CDTF">2024-07-23T14:08:41Z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b759f6-5337-4dc5-b19b-e74b6da11f8f_Enabled">
    <vt:lpwstr>true</vt:lpwstr>
  </property>
  <property fmtid="{D5CDD505-2E9C-101B-9397-08002B2CF9AE}" pid="3" name="MSIP_Label_8bb759f6-5337-4dc5-b19b-e74b6da11f8f_SetDate">
    <vt:lpwstr>2022-03-03T10:35:47Z</vt:lpwstr>
  </property>
  <property fmtid="{D5CDD505-2E9C-101B-9397-08002B2CF9AE}" pid="4" name="MSIP_Label_8bb759f6-5337-4dc5-b19b-e74b6da11f8f_Method">
    <vt:lpwstr>Standard</vt:lpwstr>
  </property>
  <property fmtid="{D5CDD505-2E9C-101B-9397-08002B2CF9AE}" pid="5" name="MSIP_Label_8bb759f6-5337-4dc5-b19b-e74b6da11f8f_Name">
    <vt:lpwstr>8bb759f6-5337-4dc5-b19b-e74b6da11f8f</vt:lpwstr>
  </property>
  <property fmtid="{D5CDD505-2E9C-101B-9397-08002B2CF9AE}" pid="6" name="MSIP_Label_8bb759f6-5337-4dc5-b19b-e74b6da11f8f_SiteId">
    <vt:lpwstr>41ff26dc-250f-4b13-8981-739be8610c21</vt:lpwstr>
  </property>
  <property fmtid="{D5CDD505-2E9C-101B-9397-08002B2CF9AE}" pid="7" name="MSIP_Label_8bb759f6-5337-4dc5-b19b-e74b6da11f8f_ActionId">
    <vt:lpwstr>2fb49d63-246b-43d0-be38-3b1291adf848</vt:lpwstr>
  </property>
  <property fmtid="{D5CDD505-2E9C-101B-9397-08002B2CF9AE}" pid="8" name="MSIP_Label_8bb759f6-5337-4dc5-b19b-e74b6da11f8f_ContentBits">
    <vt:lpwstr>2</vt:lpwstr>
  </property>
  <property fmtid="{D5CDD505-2E9C-101B-9397-08002B2CF9AE}" pid="9" name="ContentTypeId">
    <vt:lpwstr>0x010100849E37377770644CBAA745317C02D743</vt:lpwstr>
  </property>
  <property fmtid="{D5CDD505-2E9C-101B-9397-08002B2CF9AE}" pid="10" name="bjDocumentLabelXML">
    <vt:lpwstr>&lt;?xml version="1.0" encoding="us-ascii"?&gt;&lt;sisl xmlns:xsd="http://www.w3.org/2001/XMLSchema" xmlns:xsi="http://www.w3.org/2001/XMLSchema-instance" sislVersion="0" policy="06b88be1-581b-4ca2-b20f-13331b601e41" origin="userSelected" xmlns="http://www.boldonj</vt:lpwstr>
  </property>
  <property fmtid="{D5CDD505-2E9C-101B-9397-08002B2CF9AE}" pid="11" name="bjDocumentLabelXML-0">
    <vt:lpwstr>ames.com/2008/01/sie/internal/label"&gt;&lt;element uid="id_classification_organizationspesific" value="" /&gt;&lt;/sisl&gt;</vt:lpwstr>
  </property>
  <property fmtid="{D5CDD505-2E9C-101B-9397-08002B2CF9AE}" pid="12" name="bjLabelRefreshRequired">
    <vt:lpwstr>FileClassifier</vt:lpwstr>
  </property>
</Properties>
</file>